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4240" windowHeight="11230" activeTab="6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<sst xmlns="http://schemas.openxmlformats.org/spreadsheetml/2006/main" count="822" uniqueCount="366">
  <si>
    <t>тара, обеспечивающая сохранность, целостность товара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</si>
  <si>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</si>
  <si>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</si>
  <si>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</si>
  <si>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</si>
  <si>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</si>
  <si>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</si>
  <si>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>пакет/коробка/ящик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</si>
  <si>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</si>
  <si>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</si>
  <si>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Поставка продуктов питания  ( мясо кур) </t>
  </si>
  <si>
    <t>Огурцы</t>
  </si>
  <si>
    <t>огурцы укладывают в ящики плотными рядами вровень с краями тары</t>
  </si>
  <si>
    <t>Поставка продуктов питания (мясо (говядина) и  субпродукты)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</si>
  <si>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</si>
  <si>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</si>
  <si>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</si>
  <si>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</si>
  <si>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</si>
  <si>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</si>
  <si>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</si>
  <si>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</si>
  <si>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</si>
  <si>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</si>
  <si>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</si>
  <si>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</si>
  <si>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</si>
  <si>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</si>
  <si>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</si>
  <si>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Поставка продуктов питания (Овощи)  </t>
  </si>
  <si>
    <t>Свекла столовая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</si>
  <si>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</si>
  <si>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</si>
  <si>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</si>
  <si>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 манная</t>
  </si>
  <si>
    <t>Фасоль   консервированная</t>
  </si>
  <si>
    <t xml:space="preserve">Икра овощная </t>
  </si>
  <si>
    <t>Поставка продуктов питания  (Прочие продукты)</t>
  </si>
  <si>
    <t>Майонез</t>
  </si>
  <si>
    <t>Зефир</t>
  </si>
  <si>
    <t>Поставка продуктов питания (яйцо куриное)</t>
  </si>
  <si>
    <t>шт.</t>
  </si>
  <si>
    <t xml:space="preserve">Герметичная упаковка. </t>
  </si>
  <si>
    <t>Характеристики товара</t>
  </si>
  <si>
    <t>Наименование товара</t>
  </si>
  <si>
    <t>Кефир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</si>
  <si>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</si>
  <si>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</si>
  <si>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</si>
  <si>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</si>
  <si>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</si>
  <si>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</si>
  <si>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Йогурт</t>
  </si>
  <si>
    <t xml:space="preserve">Крупа гречневая </t>
  </si>
  <si>
    <t>Огурцы  консервированные</t>
  </si>
  <si>
    <t>Мармелад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</si>
  <si>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</si>
  <si>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</si>
  <si>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</si>
  <si>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</si>
  <si>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</si>
  <si>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</si>
  <si>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</si>
  <si>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</si>
  <si>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Приложение №6</t>
  </si>
  <si>
    <t>Поставка продуктов питания  (рыба)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</si>
  <si>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</si>
  <si>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>Крупа пшеничная</t>
  </si>
  <si>
    <t>Изюм</t>
  </si>
  <si>
    <t>Приложение  № 8</t>
  </si>
  <si>
    <t>Приложение № 9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</si>
  <si>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</si>
  <si>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</si>
  <si>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</si>
  <si>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</si>
  <si>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</si>
  <si>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</si>
  <si>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</si>
  <si>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 xml:space="preserve">Поставка продуктов питания (молоко) </t>
  </si>
  <si>
    <t xml:space="preserve">Поставка продуктов питания (кефир, йогурт, ряженка) </t>
  </si>
  <si>
    <t xml:space="preserve"> Герметичная упаковка </t>
  </si>
  <si>
    <t>Развес. Упаковка до 50  кг.</t>
  </si>
  <si>
    <t xml:space="preserve">Упаковка: пакеты из полимерной пленки </t>
  </si>
  <si>
    <t>Упаковка: металлические банки. Вес   до 525 г.</t>
  </si>
  <si>
    <t xml:space="preserve">полиэтиленовый стакан  до 0,5 кг </t>
  </si>
  <si>
    <t xml:space="preserve">упаковка до 1 кг. </t>
  </si>
  <si>
    <t>пакет до 1 кг</t>
  </si>
  <si>
    <t>полиэтиленовые пакеты  до 1 кг</t>
  </si>
  <si>
    <t xml:space="preserve"> полиэтиленовые пакеты  до 1 кг </t>
  </si>
  <si>
    <t>пачки или пакеты из полимерных материалов до 1 кг</t>
  </si>
  <si>
    <t>упаковка до 1 кг</t>
  </si>
  <si>
    <t xml:space="preserve">пачка массой до 1 кг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</si>
  <si>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</si>
  <si>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</si>
  <si>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</si>
  <si>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Упаковка массой  до 1 кг </t>
  </si>
  <si>
    <t>Молоко сгущенное</t>
  </si>
  <si>
    <t>Упаковка до 0,5 кг.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</si>
  <si>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</si>
  <si>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</si>
  <si>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томаты укладывают в ящики, обеспечивающие качество и безопасность продукта при транспортировке.</t>
  </si>
  <si>
    <t>Упаковка: из комбинированных материалов, объемом    0,2 л</t>
  </si>
  <si>
    <t>Упаковка: из комбинированных материалов, объемом   0,2 л</t>
  </si>
  <si>
    <t>Горох, консервированный без уксуса или уксусной кислоты (кроме готовых блюд из овощей)</t>
  </si>
  <si>
    <t>Какао-порошок</t>
  </si>
  <si>
    <t xml:space="preserve">Наличие в составе сахара или других подслащивающих веществ:  Нет  
Тип какао-порошка:  Какао-порошок  
</t>
  </si>
  <si>
    <t xml:space="preserve">Яйца куриные в скорлупе свежие </t>
  </si>
  <si>
    <t xml:space="preserve">
Вид молочного сырья:  Нормализованные сливки  
Массовая доля жира:  20 (%)  
</t>
  </si>
  <si>
    <t xml:space="preserve">Консервы овощные кукуруза сахарная  </t>
  </si>
  <si>
    <t>Продукты томатные концентрированные</t>
  </si>
  <si>
    <t xml:space="preserve">Томатная паста.  .Густая, однородная концентрированная масса мажущейся консистенции, без темных включений,  грубых частиц плодов. </t>
  </si>
  <si>
    <t xml:space="preserve">Томатное пюре. Однородная концентрированная масса от полужидкой до более густой консистенции, без темных включений,  грубых частиц плодов. </t>
  </si>
  <si>
    <t>Кофейный напиток  растворимый</t>
  </si>
  <si>
    <t xml:space="preserve">Изделия макаронные </t>
  </si>
  <si>
    <t xml:space="preserve">Вид кофейного напитка:  С натуральным кофе без цикория  </t>
  </si>
  <si>
    <t xml:space="preserve">
Зефир глазированный:  Нет  
Наличие начинки:   Нет  
</t>
  </si>
  <si>
    <t>Дрожжи хлебопекарные сушеные</t>
  </si>
  <si>
    <t xml:space="preserve"> Сорт :  Высший   </t>
  </si>
  <si>
    <t xml:space="preserve"> пакеты из полимерных и комбинированных материалов, масса нетто до 1 кг.</t>
  </si>
  <si>
    <t>Томаты консервированные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</si>
  <si>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</si>
  <si>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
Вид молочного сырья:  Нормализованное молоко  
Массовая доля жира: 2.5 (%)  
Наличие обогащающих компонентов:  Нет  
</t>
  </si>
  <si>
    <t xml:space="preserve">
Вид молочного сырья:  Нормализованное молоко  
Массовая доля жира:  2.5 (%)  
Наличие обогащающих компонентов:  Нет  
</t>
  </si>
  <si>
    <t xml:space="preserve">Сельдь соленая  </t>
  </si>
  <si>
    <t xml:space="preserve">Вид засола: Слабосоленая                                                     Вид разделки: Неразделанная                                                  Сорт: Первый
</t>
  </si>
  <si>
    <t>Консервы рыбные натуральные</t>
  </si>
  <si>
    <t>Наименование рыбы: сайра</t>
  </si>
  <si>
    <t>Наименование рыбы: горбуша</t>
  </si>
  <si>
    <t>Наименование рыбы: сардина</t>
  </si>
  <si>
    <t>Говядина замороженная</t>
  </si>
  <si>
    <t xml:space="preserve">
Категория яйца:  Первая  
Класс яйца:  Столовое  
</t>
  </si>
  <si>
    <t>Мясо сельскохозяйственной птицы замороженное, в том числе для детского питания</t>
  </si>
  <si>
    <t>Поставка продуктов питания  (овощи и фрукты переработанные)</t>
  </si>
  <si>
    <t>Хлеб недлительного хранения</t>
  </si>
  <si>
    <t>Булочные изделия</t>
  </si>
  <si>
    <t>Пряники</t>
  </si>
  <si>
    <t>Вафли</t>
  </si>
  <si>
    <t>Печенье сладкое</t>
  </si>
  <si>
    <t>Изделия бараночные</t>
  </si>
  <si>
    <t>Изделия сухарные</t>
  </si>
  <si>
    <t xml:space="preserve">Вид продукта
Вафли
Наличие начинки
Да
</t>
  </si>
  <si>
    <t xml:space="preserve">Вид изделия
Баранки
</t>
  </si>
  <si>
    <t xml:space="preserve">Вид изделия
Сухари сдобные пшеничные
Вид сырья
Пшеничная хлебопекарная мука
</t>
  </si>
  <si>
    <t>Чеснок свежий</t>
  </si>
  <si>
    <t>Картофель продовольственный</t>
  </si>
  <si>
    <t>Томаты (помидоры)</t>
  </si>
  <si>
    <t xml:space="preserve">Товарный сорт
Первый
</t>
  </si>
  <si>
    <t xml:space="preserve">Товарный класс
Первый
</t>
  </si>
  <si>
    <t xml:space="preserve">Товарный сорт
Высший
</t>
  </si>
  <si>
    <t xml:space="preserve">Вид картофеля по сроку созревания
Картофель продовольственный поздний
</t>
  </si>
  <si>
    <t xml:space="preserve">Товарный сорт  Первый
Товарный тип   Круглые
Цвет томатов   Красный
</t>
  </si>
  <si>
    <t xml:space="preserve">Тип огурцов по размеру плода                                                                                                                                                                                                                                                                                                                                                                                                                                                                          Среднеплодные
Товарный сорт  Высший
</t>
  </si>
  <si>
    <t xml:space="preserve">Мягкая или жесткая упаковка.
Фасовка до 1л
</t>
  </si>
  <si>
    <t>Молоко питьевое</t>
  </si>
  <si>
    <t xml:space="preserve">Вид молока   Коровье
Вид молока по способу обработки
Пастеризованное
Вид молочного сырья
Нормализованное
Массовая доля жира, max, %         ≤ 2.5
Массовая доля жира, min,%            ≥ 2.5
</t>
  </si>
  <si>
    <t xml:space="preserve">Вид молока     Коровье
Вид молока по способу обработки
Пастеризованное
Вид молочного сырья
Нормализованное
Массовая доля жира, max, %      ≤ 3.2
Массовая доля жира, min,%       ≥ 3.2
</t>
  </si>
  <si>
    <t>Полужесткая упаковка из листовых или комбинированных материалов. Фасовка до 1л</t>
  </si>
  <si>
    <t xml:space="preserve"> Вид изделия
  Сушки
</t>
  </si>
  <si>
    <t>Рис</t>
  </si>
  <si>
    <t>Крупа ячневая</t>
  </si>
  <si>
    <t>Крупа перловая</t>
  </si>
  <si>
    <t xml:space="preserve">Пшено  </t>
  </si>
  <si>
    <t>Хлопья овсяные</t>
  </si>
  <si>
    <t>Фасоль продовольственная</t>
  </si>
  <si>
    <t>Горох шлифованный</t>
  </si>
  <si>
    <t xml:space="preserve">Вид крупы   Ядрица быстроразваривающаяся (пропаренная)
Сорт, не ниже   Первый
</t>
  </si>
  <si>
    <t xml:space="preserve">Марка крупы   МТ
</t>
  </si>
  <si>
    <t xml:space="preserve">Номер крупы   1
</t>
  </si>
  <si>
    <t xml:space="preserve">Номер крупы    1
</t>
  </si>
  <si>
    <t xml:space="preserve">Вид крупы     Артек
</t>
  </si>
  <si>
    <t xml:space="preserve">Вид крупы   Геркулес
</t>
  </si>
  <si>
    <t xml:space="preserve">Номер и наименование типа фасоли
I. Фасоль белая
</t>
  </si>
  <si>
    <t xml:space="preserve">Вид зерна   Колотое
Сорт, не ниже   Первый
</t>
  </si>
  <si>
    <t>Джем</t>
  </si>
  <si>
    <t xml:space="preserve">Вид продукта по способу обработки
Стерилизованный
</t>
  </si>
  <si>
    <t>Сок из фруктов и (или) овощей</t>
  </si>
  <si>
    <t xml:space="preserve">Рыба тресковая мороженая </t>
  </si>
  <si>
    <t xml:space="preserve">Товарный сорт   Первый </t>
  </si>
  <si>
    <t xml:space="preserve">Товарный класс   Первый </t>
  </si>
  <si>
    <t xml:space="preserve">Рыба тресковая мороженая  </t>
  </si>
  <si>
    <t xml:space="preserve">Рыба лососевая мороженая 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</si>
  <si>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Минтай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</si>
  <si>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 Пикша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</si>
  <si>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Горбуша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</si>
  <si>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Треска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</si>
  <si>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
</t>
  </si>
  <si>
    <t>Вид сока    Фруктовый
Вид фруктового сока***   Яблочный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</si>
  <si>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</si>
  <si>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t xml:space="preserve">Вид продукта по технологии производства
Заварные
Вид продукта по рецептуре
Глазированные </t>
  </si>
  <si>
    <t xml:space="preserve">Вид мяса по способу обработки
Бескостное
Вид мяса по способу разделки
Отруб  </t>
  </si>
  <si>
    <t xml:space="preserve"> Развес. Упаковочные материалы  обеспечивающие
сохранность и качество  при транспортировании и хранении 
</t>
  </si>
  <si>
    <t xml:space="preserve">Консервы мясные </t>
  </si>
  <si>
    <t>Вид заливки
В собственном соку
Вид продукта по технологии изготовления
Кусковой
Вид сырья
Говядина</t>
  </si>
  <si>
    <t>Вид заливки
В собственном соку
Вид продукта по технологии изготовления
Кусковой
Вид сырья
Свинина</t>
  </si>
  <si>
    <t>Товарный сорт   Первый</t>
  </si>
  <si>
    <t xml:space="preserve">Соль пищевая </t>
  </si>
  <si>
    <t xml:space="preserve">Вид соли по способу производства:  Выварочная    Соль йодированная: Да
Сорт:  Экстра  
</t>
  </si>
  <si>
    <t>Маслянная основа: Подсолнечное масло</t>
  </si>
  <si>
    <t>Вид продукта: Молоко сгущенное с сахаром            Вид продукта по массовой доле жира: Цельный</t>
  </si>
  <si>
    <t>Кисель сухой</t>
  </si>
  <si>
    <t xml:space="preserve">Вид киселя сухого: На плодовых (ягодных) экстрактах концентрированных соков
</t>
  </si>
  <si>
    <t>Уксус пищевой</t>
  </si>
  <si>
    <t>Вид: столовый</t>
  </si>
  <si>
    <t xml:space="preserve"> Вид продукта Йогурт
Для детского питания Нет
Йогурт питьевой Да
Наличие вкусовых компонентов Да
</t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</si>
  <si>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</si>
  <si>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Мягкая или жесткая упаковка.
Фасовка до 1 кг
</t>
  </si>
  <si>
    <t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</si>
  <si>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</t>
  </si>
  <si>
    <t xml:space="preserve">Расчет Н(М)ЦК, руб. (в соответствии с Методическими рекомендациями по применению методов определения начальной (максимальной) цены контракта, (утв. приказом Министерства экономического развития РФ от 02.10.2013 № 567).   </t>
  </si>
  <si>
    <t xml:space="preserve">Рекомендуемая  НМЦ, руб. на 4-й квартал 2020 года </t>
  </si>
  <si>
    <t>Рекомендуемая  НМЦ, руб. на  3 -й квартал 2020года</t>
  </si>
  <si>
    <t>Поставка продуктов питания  (фрукты)</t>
  </si>
  <si>
    <t>Рекомендуемая  НМЦ, руб. на  2 -й квартал 2020года</t>
  </si>
  <si>
    <t>Рекомендуемая  НМЦ, руб. на  1 -й квартал 2020года</t>
  </si>
  <si>
    <t xml:space="preserve">Вид сливочного масла:  Сладко-сливочное  Наименование сливочного масла: Традиционное
Сорт:  Высший
Тип сливочного масла:  Несоленое
</t>
  </si>
  <si>
    <t>Упаковка- кашированная фольга, брикет, вес от 180 до 200 гр.</t>
  </si>
  <si>
    <t>Хлопья кукурузные</t>
  </si>
  <si>
    <t>Глазированные сахарной глазурью, цвет желтый и кремовый разных оттенков. Запах и вкус, свойственный хлопьям, без постороннего привкуса и запаха. Без ароматизаторов, красителей, ГМО.</t>
  </si>
  <si>
    <t>Упаковка – картонная коробка, массой от 250 гр. и до 500 гр.</t>
  </si>
  <si>
    <t>Вид хлеба  Ржано-пшеничный
 Наименование хлеба*   Дарницкий 
Хлеб по способу производства
Формовой
Изделие нарезанное  Нет</t>
  </si>
  <si>
    <t>Вид хлеба  Ржано-пшеничный
 Наименование хлеба*   Дарницкий 
Хлеб по способу производства
Формовой
Изделие нарезанное  Да</t>
  </si>
  <si>
    <r>
      <t xml:space="preserve">Вид продукта по рецептуре Неглазированное
Вид печенья </t>
    </r>
    <r>
      <rPr>
        <b/>
        <sz val="11"/>
        <rFont val="Times New Roman"/>
        <family val="1"/>
      </rPr>
      <t>Овсяное</t>
    </r>
    <r>
      <rPr>
        <sz val="11"/>
        <rFont val="Times New Roman"/>
        <family val="1"/>
      </rPr>
      <t xml:space="preserve">
Вид продукта по рецептуре Без добавлений
Вид продукта по рецептуре Без начинки
Пшеничная хлебопекарная мука
</t>
    </r>
  </si>
  <si>
    <t xml:space="preserve">Полуфабрикаты мясные и мясосодержащие замороженные </t>
  </si>
  <si>
    <t>Группа   Мясные   Вид   Рубленные   Категория Б</t>
  </si>
  <si>
    <t xml:space="preserve">Потребительская упаковка. Вес до 10 кг </t>
  </si>
  <si>
    <t xml:space="preserve">Сорт   Высший 
</t>
  </si>
  <si>
    <t>Карамель</t>
  </si>
  <si>
    <t xml:space="preserve">Вид карамели С начинкой </t>
  </si>
  <si>
    <t xml:space="preserve">картонные коробки </t>
  </si>
  <si>
    <r>
      <t xml:space="preserve">Вид   Цельнозерновой
Пропаренный    Да
Сорт, не ниже    </t>
    </r>
    <r>
      <rPr>
        <b/>
        <sz val="12"/>
        <rFont val="Times New Roman"/>
        <family val="1"/>
      </rPr>
      <t xml:space="preserve">Высший </t>
    </r>
    <r>
      <rPr>
        <sz val="12"/>
        <rFont val="Times New Roman"/>
        <family val="1"/>
      </rPr>
      <t xml:space="preserve">
Способ обработки    Шлифованный
</t>
    </r>
  </si>
  <si>
    <r>
      <t xml:space="preserve">Вид крупы   Ядрица быстроразваривающаяся (пропаренная)
Сорт, не ниже   </t>
    </r>
    <r>
      <rPr>
        <b/>
        <sz val="12"/>
        <rFont val="Times New Roman"/>
        <family val="1"/>
      </rPr>
      <t>Высший</t>
    </r>
    <r>
      <rPr>
        <sz val="12"/>
        <rFont val="Times New Roman"/>
        <family val="1"/>
      </rPr>
      <t xml:space="preserve">
</t>
    </r>
  </si>
  <si>
    <t xml:space="preserve">*Индексация на 13% осуществлена в соответствии с п. 3.16.2 Методических рекомендаций по применению методов определения начальной (максимальной) цены контракта, (утв. приказом Министерства экономического развития РФ от 02.10.2013 № 567).                
</t>
  </si>
  <si>
    <t xml:space="preserve">Вид сырья   Пшеничная мука
Вид изделия*  Батон нарезной Изделие нарезанное  Да  
</t>
  </si>
  <si>
    <t xml:space="preserve">Вид сырья   Пшеничная мука
Вид изделия*  Батон нарезной Изделие нарезанное  Нет 
</t>
  </si>
  <si>
    <r>
      <rPr>
        <b/>
        <sz val="11"/>
        <rFont val="Times New Roman"/>
        <family val="1"/>
      </rPr>
      <t xml:space="preserve">Полужесткая упаковка из листовых или комбинированных материалов. </t>
    </r>
    <r>
      <rPr>
        <sz val="11"/>
        <rFont val="Times New Roman"/>
        <family val="1"/>
      </rPr>
      <t>Фасовка до 1л</t>
    </r>
  </si>
  <si>
    <r>
      <t xml:space="preserve">Мягкая или жесткая упаковка.
</t>
    </r>
    <r>
      <rPr>
        <sz val="10"/>
        <color indexed="10"/>
        <rFont val="Times New Roman"/>
        <family val="1"/>
      </rPr>
      <t>Фасовка до 1кг</t>
    </r>
    <r>
      <rPr>
        <sz val="10"/>
        <rFont val="Times New Roman"/>
        <family val="1"/>
      </rPr>
      <t xml:space="preserve">
</t>
    </r>
  </si>
  <si>
    <r>
      <t xml:space="preserve">Вид В тесте  Наименование </t>
    </r>
    <r>
      <rPr>
        <b/>
        <sz val="10"/>
        <rFont val="Times New Roman"/>
        <family val="1"/>
      </rPr>
      <t>Пельмени</t>
    </r>
    <r>
      <rPr>
        <sz val="10"/>
        <rFont val="Times New Roman"/>
        <family val="1"/>
      </rPr>
      <t xml:space="preserve"> Группа мясосодержащие Категория Б </t>
    </r>
  </si>
  <si>
    <r>
      <t xml:space="preserve">Для детского питания  Нет   Сорт Певый  Наименование мяса птицы </t>
    </r>
    <r>
      <rPr>
        <b/>
        <sz val="10"/>
        <rFont val="Times New Roman"/>
        <family val="1"/>
      </rPr>
      <t xml:space="preserve">Индейка </t>
    </r>
    <r>
      <rPr>
        <sz val="10"/>
        <rFont val="Times New Roman"/>
        <family val="1"/>
      </rPr>
      <t xml:space="preserve">Вид мяса по способу разделки Тушка </t>
    </r>
  </si>
  <si>
    <r>
      <t xml:space="preserve">Для детского питания  Нет   Сорт Певый  Наименование мяса птицы </t>
    </r>
    <r>
      <rPr>
        <b/>
        <sz val="10"/>
        <rFont val="Times New Roman"/>
        <family val="1"/>
      </rPr>
      <t xml:space="preserve">Индейка </t>
    </r>
    <r>
      <rPr>
        <sz val="10"/>
        <rFont val="Times New Roman"/>
        <family val="1"/>
      </rPr>
      <t>Вид мяса по способу разделки Филе</t>
    </r>
  </si>
  <si>
    <r>
      <t xml:space="preserve">Вид молока   Коровье
Вид молока по способу обработки
</t>
    </r>
    <r>
      <rPr>
        <b/>
        <sz val="11"/>
        <rFont val="Times New Roman"/>
        <family val="1"/>
      </rPr>
      <t>Ультрапастеризованное</t>
    </r>
    <r>
      <rPr>
        <sz val="11"/>
        <rFont val="Times New Roman"/>
        <family val="1"/>
      </rPr>
      <t xml:space="preserve">
Вид молочного сырья
Нормализованное
Массовая доля жира, max, %   ≤ 3.2
Массовая доля жира, min,%      ≥ 3.2
</t>
    </r>
  </si>
  <si>
    <r>
      <t xml:space="preserve">Полужесткая упаковка из листовых или комбинированных материалов. </t>
    </r>
    <r>
      <rPr>
        <sz val="10"/>
        <color indexed="10"/>
        <rFont val="Times New Roman"/>
        <family val="1"/>
      </rPr>
      <t>Фасовка до 1кг</t>
    </r>
  </si>
  <si>
    <t>Полужесткая упаковка из листовых или комбинированных материалов. Фасовка от 0,450 до 0,500 кг</t>
  </si>
  <si>
    <r>
      <t xml:space="preserve">Вид   Цельнозерновой
Пропаренный    Да
Сорт, не ниже    </t>
    </r>
    <r>
      <rPr>
        <b/>
        <sz val="12"/>
        <rFont val="Times New Roman"/>
        <family val="1"/>
      </rPr>
      <t>Экстра</t>
    </r>
    <r>
      <rPr>
        <sz val="12"/>
        <rFont val="Times New Roman"/>
        <family val="1"/>
      </rPr>
      <t xml:space="preserve">
Способ обработки    Шлифованный
</t>
    </r>
  </si>
  <si>
    <t xml:space="preserve">Марка крупы   Т
</t>
  </si>
  <si>
    <t xml:space="preserve">Вид крупы     Мелкая № 4 
</t>
  </si>
  <si>
    <t xml:space="preserve">Кукурузная крупа </t>
  </si>
  <si>
    <t>Номер крупы 5</t>
  </si>
  <si>
    <t xml:space="preserve">стеклянные банки вместимостью  до 1,0 дм3 </t>
  </si>
  <si>
    <r>
      <t xml:space="preserve">Вид сока    Овощной
Вид сока по способу обработки   Пастеризованный
Вид сока по технологии производства
Восстановленный Вид овощного сока </t>
    </r>
    <r>
      <rPr>
        <b/>
        <sz val="12"/>
        <rFont val="Times New Roman"/>
        <family val="1"/>
      </rPr>
      <t xml:space="preserve">Томатный </t>
    </r>
    <r>
      <rPr>
        <sz val="12"/>
        <rFont val="Times New Roman"/>
        <family val="1"/>
      </rPr>
      <t xml:space="preserve">
</t>
    </r>
  </si>
  <si>
    <t>Вид сока    Фруктовый
Вид фруктового сока***   Персиковый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</si>
  <si>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>Вид сока    Фруктовый
Вид фруктового сока***   Мультифрукт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сока по способу обработки  Пастеризованный
Вид сока по технологии производства
Восстановленный</t>
  </si>
  <si>
    <t xml:space="preserve">Кпуста квашенная </t>
  </si>
  <si>
    <t xml:space="preserve">Равномерно нашинкованная полосками или нарезанная в виде кусочков различной формы, без крупных кусков кочерыги и кусков листьев. Морковь нарезанная соломкой или кружочками.Капуста упругая, плотная, хрустящая, цвет светло-соломенный с желтоватым оттенком, без признаков порчи </t>
  </si>
  <si>
    <t xml:space="preserve">Тара  из полимерных материалов массой до 10 кг герметичная </t>
  </si>
  <si>
    <t xml:space="preserve"> мягкая или полужесткая упаковка, массой до 1 кг  </t>
  </si>
  <si>
    <r>
      <t xml:space="preserve">Вид изделия макаронного   </t>
    </r>
    <r>
      <rPr>
        <b/>
        <sz val="12"/>
        <rFont val="Times New Roman"/>
        <family val="1"/>
      </rPr>
      <t>Лапша</t>
    </r>
    <r>
      <rPr>
        <sz val="12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</si>
  <si>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Семга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</si>
  <si>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>Вид разделки:  Потрошеная обезглавленная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(род) рыбы*  Форель                                                                                                                                                                                                                                                                                                                                                                                                                                                                                                             Сорт рыбы: Первый</t>
  </si>
  <si>
    <t xml:space="preserve"> Развес. Упаковочные материалы  обеспечивающие
сохранность и качество  при транспортировании и хранении</t>
  </si>
  <si>
    <t>** в соответствии с меню, разработанным Заказчиком, которое обеспечивает сбалансированное питание и одновременно удовлетворяет требованиям разнообразия и соответствия среднесуточным наборам продуктов</t>
  </si>
  <si>
    <r>
      <t>Тип молочного сырья Нормализованное молоко
Наличие обогащающих компонентов Нет Массовая доля жира</t>
    </r>
    <r>
      <rPr>
        <b/>
        <sz val="11"/>
        <rFont val="Times New Roman"/>
        <family val="1"/>
      </rPr>
      <t xml:space="preserve"> ** 2,5%</t>
    </r>
    <r>
      <rPr>
        <sz val="11"/>
        <rFont val="Times New Roman"/>
        <family val="1"/>
      </rPr>
      <t xml:space="preserve">
</t>
    </r>
  </si>
  <si>
    <t xml:space="preserve"> номер овсяных хлоптев 1  из целой овсяной крупы 
</t>
  </si>
  <si>
    <t xml:space="preserve">Товарный сорт:  
ВЫСШИЙ
</t>
  </si>
  <si>
    <t>Консервы из свежей кукурузы. Сорт ВЫСШИЙ .  Зерна целые.  Консистенция мягкая, однородная, без чрезмерной плотности.</t>
  </si>
  <si>
    <t>Вид печенья
Сахарное
Вид продукта по рецептуре
Неглазированное
Без начинки</t>
  </si>
  <si>
    <t>Морковь столовая</t>
  </si>
  <si>
    <t>Лук репчатый</t>
  </si>
  <si>
    <t xml:space="preserve">Товарный сорт   Первый
Цвет лука   Желтый
</t>
  </si>
  <si>
    <t xml:space="preserve">Вид мяса по способу обработки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кости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 мяса по способу разделки     Полутуша
</t>
  </si>
  <si>
    <t xml:space="preserve"> Развес. Упаковочные материалы  обеспечивающие
сохранность и качество  при транспортировании и хранении
</t>
  </si>
  <si>
    <t>Субпродукты пищевые крупного рогатого скота замороженные</t>
  </si>
  <si>
    <t>Тара, упаковочные материалы  обеспечивающие сохранность и товарный вид субпродуктов</t>
  </si>
  <si>
    <t xml:space="preserve">Вид субпродукта
сердце
Субпродукт в блоках
да
</t>
  </si>
  <si>
    <t xml:space="preserve">Вид субпродукта
языки
Субпродукт в блоках
да
</t>
  </si>
  <si>
    <t xml:space="preserve">Упаковка: полимерная пленка </t>
  </si>
  <si>
    <r>
      <t xml:space="preserve">Мясо сельскохозяйственной птицы </t>
    </r>
    <r>
      <rPr>
        <b/>
        <sz val="10"/>
        <color indexed="10"/>
        <rFont val="Times New Roman"/>
        <family val="1"/>
      </rPr>
      <t>охлажденное</t>
    </r>
  </si>
  <si>
    <t>Вид мяса по способу разделки
тушка
Наименование мяса птицы
Цыплята- бройлеры
Сорт Первый</t>
  </si>
  <si>
    <t xml:space="preserve">Изделия колбасные вареные, в том числе фаршированные мясные </t>
  </si>
  <si>
    <t xml:space="preserve">
Вид изделия колбасного вареного:  Колбаса (колбаска)  
Категория:  Б  
</t>
  </si>
  <si>
    <t>Упаковка: под вакуумом или в условиях модифицированной атмосферы в полимерные
многослойные пленки (ламинаты), пакеты из
многослойной термоусадочной пленки</t>
  </si>
  <si>
    <t xml:space="preserve">
Вид изделия колбасного вареного:  Сосиски  
Категория:  Б  
</t>
  </si>
  <si>
    <t xml:space="preserve">
Вид изделия колбасного вареного:  Сардельки  
Категория:  А  
</t>
  </si>
  <si>
    <t>Колбаса (колбаска) полукопченая мясная</t>
  </si>
  <si>
    <t xml:space="preserve">Вид преобладающего мясного сырья
Свинина
Категория, не ниже Б
</t>
  </si>
  <si>
    <t>Упаковка: под вакуумом или в условиях модифицированной атмосферы в прозрачные газонепроницаемые пленки или пакеты.</t>
  </si>
  <si>
    <r>
      <t xml:space="preserve">Вид молока     Коровье
Вид молока по способу обработки
</t>
    </r>
    <r>
      <rPr>
        <b/>
        <sz val="11"/>
        <rFont val="Times New Roman"/>
        <family val="1"/>
      </rPr>
      <t>Стерилизованное</t>
    </r>
    <r>
      <rPr>
        <sz val="11"/>
        <rFont val="Times New Roman"/>
        <family val="1"/>
      </rPr>
      <t xml:space="preserve">
Вид молочного сырья
Нормализованное
Массовая доля жира, max, %      ≤ 3.2
Массовая доля жира, min,%       ≥ 3.2
</t>
    </r>
  </si>
  <si>
    <t xml:space="preserve">
Вид молочного сырья Нормализованное  молоко  
Массовая доля жира, max, % ≤ 9
Массовая доля жира, min, % ≥ 9
Способ производства Самопрессование  
 </t>
  </si>
  <si>
    <t xml:space="preserve">Развес. </t>
  </si>
  <si>
    <t xml:space="preserve">Вид сливочного масла:  Сладко-сливочное  Наименование сливочного масла: Крестьянское
Сорт:  Высший
Тип сливочного масла:  Несоленое
</t>
  </si>
  <si>
    <t xml:space="preserve"> Развес.</t>
  </si>
  <si>
    <t>Сыры полутвердые</t>
  </si>
  <si>
    <r>
      <t xml:space="preserve">
Вид сыра     Цельный
Вид сыра в зависимости от массовой доля жира в пересчете на сухое вещество
Жирные
Вид сырья      Коровье молоко
Сорт сыра из коровьего молока    Высший Наиенование сыра из коровьего молока</t>
    </r>
    <r>
      <rPr>
        <b/>
        <sz val="11"/>
        <rFont val="Times New Roman"/>
        <family val="1"/>
      </rPr>
      <t xml:space="preserve">  Российский</t>
    </r>
    <r>
      <rPr>
        <sz val="11"/>
        <rFont val="Times New Roman"/>
        <family val="1"/>
      </rPr>
      <t xml:space="preserve"> 
</t>
    </r>
  </si>
  <si>
    <t xml:space="preserve">Вид   Цельнозерновой
Пропаренный    Да
Сорт, не ниже    Первый
Способ обработки    Шлифованный
</t>
  </si>
  <si>
    <t xml:space="preserve">Сорт   Первый
</t>
  </si>
  <si>
    <t xml:space="preserve">Мука пшеничная                                           </t>
  </si>
  <si>
    <t xml:space="preserve">Вид муки     Хлебопекарная 
Сорт пшеничной хлебопекарной муки, не ниже    Высший
</t>
  </si>
  <si>
    <t>пакет до 2 кг</t>
  </si>
  <si>
    <t>Чай черный (ферментированный)</t>
  </si>
  <si>
    <t xml:space="preserve">Вид чая черного (ферментированного) по способу обработки листа:  Листовой  
Тип листа чая черного (ферментированного):  Крупный  
</t>
  </si>
  <si>
    <t xml:space="preserve">мягкая или полужесткая упаковка, массой до 1 кг </t>
  </si>
  <si>
    <t xml:space="preserve">Вид изделия макаронного   Макароны
Вид сырья  Пшеничная мука
Группа макаронных изделий из пшеничной муки  А
Сорт макаронных изделий из пшеничной муки  Высший
</t>
  </si>
  <si>
    <r>
      <t xml:space="preserve">Вид изделия макаронного   </t>
    </r>
    <r>
      <rPr>
        <b/>
        <sz val="12"/>
        <rFont val="Times New Roman"/>
        <family val="1"/>
      </rPr>
      <t>Вермишель</t>
    </r>
    <r>
      <rPr>
        <sz val="12"/>
        <rFont val="Times New Roman"/>
        <family val="1"/>
      </rPr>
      <t xml:space="preserve">
Вид сырья  Пшеничная мука
Группа макаронных изделий из пшеничной муки  А
Сорт макаронных изделий из пшеничной муки  Высший</t>
    </r>
  </si>
  <si>
    <t xml:space="preserve">Вид соли по способу производства:  Молотая  
Вид сырья для соли пищевой:  Каменная  
Помол соли пищевой:  N 1  
Соль йодированная: Нет                                     Сорт:  Первый  
</t>
  </si>
  <si>
    <t>Сахар белый свекловичный в твердом состоянии без вкусоароматических или красящих добавок</t>
  </si>
  <si>
    <t xml:space="preserve">Вид сахара белого :  Кристаллический  
 </t>
  </si>
  <si>
    <t>продуктовые мешки, фасовка до 50 кг</t>
  </si>
  <si>
    <t>Масло подсолнечное рафинированное</t>
  </si>
  <si>
    <t xml:space="preserve">Вид масла подсолнечного рафинированного :  Дезодорированное  
Марка масла подсолнечного рафинированного дезодорированного:  Высший сорт 
</t>
  </si>
  <si>
    <t xml:space="preserve"> п/бут. до 1 л. </t>
  </si>
  <si>
    <r>
      <t xml:space="preserve">Вид субпродукта
</t>
    </r>
    <r>
      <rPr>
        <b/>
        <sz val="10"/>
        <color indexed="10"/>
        <rFont val="Times New Roman"/>
        <family val="1"/>
      </rPr>
      <t>печень</t>
    </r>
    <r>
      <rPr>
        <sz val="10"/>
        <rFont val="Times New Roman"/>
        <family val="1"/>
      </rPr>
      <t xml:space="preserve">
Субпродукт в блоках
да
</t>
    </r>
  </si>
  <si>
    <t xml:space="preserve">Рекомендуемая  НМЦ, руб. на 1-й квартал 2022 года </t>
  </si>
  <si>
    <t>Рекомендуемая  НМЦ, руб. на 1-й квартал 2022 года</t>
  </si>
  <si>
    <t xml:space="preserve">Рекомендуемая  НМЦ, руб. на 1-й квартал 2022 года  </t>
  </si>
  <si>
    <t xml:space="preserve">Рекомендуемая  НМЦ, руб. на 1-й квартал 2022 годаа </t>
  </si>
  <si>
    <r>
      <t xml:space="preserve">Вид мяса по способу обработки
Бескостное
Вид мяса по способу разделки
Отруб     Категория * Первая   </t>
    </r>
    <r>
      <rPr>
        <b/>
        <sz val="10"/>
        <color indexed="10"/>
        <rFont val="Times New Roman"/>
        <family val="1"/>
      </rPr>
      <t xml:space="preserve"> Лопаточная часть</t>
    </r>
    <r>
      <rPr>
        <sz val="10"/>
        <rFont val="Times New Roman"/>
        <family val="1"/>
      </rPr>
      <t xml:space="preserve"> * Наличие</t>
    </r>
  </si>
  <si>
    <r>
      <t xml:space="preserve"> Вид мяса по способу разделки   </t>
    </r>
    <r>
      <rPr>
        <sz val="10"/>
        <color indexed="10"/>
        <rFont val="Times New Roman"/>
        <family val="1"/>
      </rPr>
      <t>тушка</t>
    </r>
    <r>
      <rPr>
        <sz val="10"/>
        <rFont val="Times New Roman"/>
        <family val="1"/>
      </rPr>
      <t xml:space="preserve">
Для детского питания   Нет 
Наименование мяса птицы  Цыплята- бройлеры
Сорт    Первый  </t>
    </r>
  </si>
  <si>
    <r>
      <t xml:space="preserve"> Вид мяса по способу разделки     </t>
    </r>
    <r>
      <rPr>
        <sz val="10"/>
        <color indexed="10"/>
        <rFont val="Times New Roman"/>
        <family val="1"/>
      </rPr>
      <t>Окорочок</t>
    </r>
    <r>
      <rPr>
        <sz val="10"/>
        <rFont val="Times New Roman"/>
        <family val="1"/>
      </rPr>
      <t xml:space="preserve">
Для детского питания  Нет 
Наименование мяса птицы  Цыплята- бройлеры 
Сорт   Первый   
</t>
    </r>
  </si>
  <si>
    <r>
      <t xml:space="preserve"> Вид мяса по способу разделки    </t>
    </r>
    <r>
      <rPr>
        <sz val="10"/>
        <color indexed="10"/>
        <rFont val="Times New Roman"/>
        <family val="1"/>
      </rPr>
      <t xml:space="preserve">Грудка  </t>
    </r>
    <r>
      <rPr>
        <sz val="10"/>
        <rFont val="Times New Roman"/>
        <family val="1"/>
      </rPr>
      <t xml:space="preserve">
  Для детского питания  Нет 
Наименование мяса птицы  Цыплята- бройлеры 
Сорт  Первый  
</t>
    </r>
  </si>
  <si>
    <r>
      <t xml:space="preserve">Вид мяса по способу разделки
</t>
    </r>
    <r>
      <rPr>
        <sz val="10"/>
        <color indexed="10"/>
        <rFont val="Times New Roman"/>
        <family val="1"/>
      </rPr>
      <t>голень</t>
    </r>
    <r>
      <rPr>
        <sz val="10"/>
        <rFont val="Times New Roman"/>
        <family val="1"/>
      </rPr>
      <t xml:space="preserve">
Для детского питания Нет
Наименование мяса птицы
Цыплята- бройлеры
Сорт Первый</t>
    </r>
  </si>
  <si>
    <t xml:space="preserve">Рекомендуемая  НМЦ, руб. на 2-й квартал 2022 года </t>
  </si>
  <si>
    <t>Рекомендуемая  НМЦ, руб. на 2-й квартал 2022 года</t>
  </si>
  <si>
    <t xml:space="preserve">Рекомендуемая  НМЦ, руб. на 2-й квартал 2022 года  </t>
  </si>
  <si>
    <t xml:space="preserve">Рекомендуемая  НМЦ, руб. на 2-й квартал 2022 годаа </t>
  </si>
  <si>
    <t xml:space="preserve">Поставка продуктов питания (сметана, творог) </t>
  </si>
  <si>
    <t>online.metro-cc.ru</t>
  </si>
  <si>
    <t>online.globus.ru</t>
  </si>
  <si>
    <t xml:space="preserve">Рекомендуемая  НМЦ, руб. на 3-й квартал 2022 года </t>
  </si>
  <si>
    <t>ООО "Вышний Волочек  - Айсберг" вх. 1475 от 20.06.2022</t>
  </si>
  <si>
    <t>Рекомендуемая  НМЦ, руб. на 3-й квартал 2022 года</t>
  </si>
  <si>
    <t xml:space="preserve">ООО "Вышний Волочек  - Айсберг" вх. 1475 от 20.06.2022 </t>
  </si>
  <si>
    <t xml:space="preserve">Рекомендуемая  НМЦ, руб. на 3-й квартал 2022 года  </t>
  </si>
  <si>
    <t>ООО "Вышний Волочек  - Айсберг" вх.1475 от 20.06.2022</t>
  </si>
  <si>
    <t xml:space="preserve">ООО "Вышний Волочек  - Айсберг" вх. 1475 от 20.06.2022" </t>
  </si>
  <si>
    <t>ОАО "Волжский Пекарь" вх. б/н от 20.06.2022</t>
  </si>
  <si>
    <t>ОАО "Волжский Пекарь" вх. б/н от20.06.2022</t>
  </si>
  <si>
    <t>ОАО "Мелькомбинат" вх. б/н от 08.06.2022</t>
  </si>
  <si>
    <t>ООО "Мелькомбинат" вх. б/н от 08.06.2022</t>
  </si>
  <si>
    <t>ООО "Знатные Хлеба"  вх. б/н от 15.06.2022</t>
  </si>
  <si>
    <t>АО "Птицефабрика Верхневолжская" вх. б/н от 15.06.2022</t>
  </si>
  <si>
    <t>ООО "Весна" б/н от 14.06.2022</t>
  </si>
  <si>
    <t>ООО "Весна" вх. б/н от 14.06.2022</t>
  </si>
  <si>
    <t xml:space="preserve">ООО "Весна" вх. б/н от 14.06.2022 </t>
  </si>
  <si>
    <t xml:space="preserve">ООО "Весна" вх. 14.06.2022 </t>
  </si>
  <si>
    <t>ООО "Весна" вх. б/н от 14.06.2022"</t>
  </si>
  <si>
    <t>ЗАО "Хлеб"  вх. б/н от 17.06.2022</t>
  </si>
  <si>
    <t xml:space="preserve">ООО "Тверьпродукт" вх.1401 от 09.06.2022 </t>
  </si>
  <si>
    <t xml:space="preserve">Предложения по начальным (максимальным) ценам на продовольственные товары  (Изделия хлебобулочные и мучные кондитерские) на 3-й квартал 2022 года </t>
  </si>
  <si>
    <t xml:space="preserve">Предложения по начальным (максимальным) ценам на продовольственные товары (овощи) на 3-й квартал 2022 года </t>
  </si>
  <si>
    <t xml:space="preserve">ООО "Тверьпродукт" вх. 1401 от 09.06.2022 </t>
  </si>
  <si>
    <t xml:space="preserve">Предложения по начальным (максимальным) ценам на продовольственные товары (мясо (говядина) и  субпродукты) на 3-й квартал 2022 года </t>
  </si>
  <si>
    <t xml:space="preserve">Предложения по начальным (максимальным) ценам на продовольственные товары (мясо кур) на 3-й квартал 2022 года </t>
  </si>
  <si>
    <t>Предложения по начальным (максимальным) ценам на продовольственные товары (колбасные и тушеные изделия)  на 3-й квартал 2022 года</t>
  </si>
  <si>
    <t>Предложения по начальным (максимальным) ценам на продовольственные товары (молочная продукция) на   3-й квартал 2022 года</t>
  </si>
  <si>
    <t>ООО "Тверьпродукт" вх. 1401 от 09.06.2022</t>
  </si>
  <si>
    <t xml:space="preserve">Предложения по начальным (максимальным) ценам на продовольственные товары (прочая продукция) на 3-й квартал 2022 года </t>
  </si>
  <si>
    <t>Предложения по начальным (максимальным) ценам на продовольственные товары (фрукты) на 3-й квартал 2022 года</t>
  </si>
  <si>
    <t xml:space="preserve">Предложения по начальным (максимальным) ценам на продовольственные товары (рыба) на 3-й квартал 2022 года </t>
  </si>
  <si>
    <t>tver.regmarkets.ru</t>
  </si>
  <si>
    <t>ООО "УК Кимрский хлебный комбинат" вх.1495 от 21.06.2022</t>
  </si>
  <si>
    <t xml:space="preserve">ОАО "Молоко" вх. б/н от 22.06.2022 </t>
  </si>
  <si>
    <t>Данные статистической отчетности на май 2022</t>
  </si>
  <si>
    <t xml:space="preserve">Рекомендуемая  НМЦ, руб. на 3-й квартал 2022 годаа </t>
  </si>
  <si>
    <t>vsegdaest.ru</t>
  </si>
  <si>
    <t>Данные статистической отчетности на май/июнь 2022</t>
  </si>
  <si>
    <t>Данные статистической отчетности на июнь 2022</t>
  </si>
  <si>
    <t>lenta.com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</si>
</sst>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Arial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4" fontId="3" fillId="11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 vertical="center" wrapText="1"/>
    </xf>
    <xf numFmtId="4" fontId="10" fillId="11" borderId="10" xfId="0" applyNumberFormat="1" applyFont="1" applyFill="1" applyBorder="1" applyAlignment="1">
      <alignment horizontal="center" vertical="center" wrapText="1"/>
    </xf>
    <xf numFmtId="4" fontId="5" fillId="11" borderId="10" xfId="0" applyNumberFormat="1" applyFont="1" applyFill="1" applyBorder="1" applyAlignment="1">
      <alignment horizontal="center" vertical="center" wrapText="1"/>
    </xf>
    <xf numFmtId="4" fontId="10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69" fillId="0" borderId="10" xfId="0" applyFont="1" applyBorder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 indent="1"/>
    </xf>
    <xf numFmtId="0" fontId="68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4" fontId="18" fillId="9" borderId="10" xfId="0" applyNumberFormat="1" applyFont="1" applyFill="1" applyBorder="1" applyAlignment="1">
      <alignment horizontal="center" vertical="center" wrapText="1"/>
    </xf>
    <xf numFmtId="4" fontId="18" fillId="11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4" fontId="18" fillId="11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11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5" borderId="14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top"/>
    </xf>
    <xf numFmtId="4" fontId="3" fillId="33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0" fontId="18" fillId="0" borderId="15" xfId="0" applyNumberFormat="1" applyFont="1" applyFill="1" applyBorder="1" applyAlignment="1">
      <alignment horizontal="center" vertical="center" wrapText="1"/>
    </xf>
    <xf numFmtId="4" fontId="18" fillId="9" borderId="15" xfId="0" applyNumberFormat="1" applyFont="1" applyFill="1" applyBorder="1" applyAlignment="1">
      <alignment horizontal="center" vertical="center" wrapText="1"/>
    </xf>
    <xf numFmtId="4" fontId="18" fillId="11" borderId="15" xfId="0" applyNumberFormat="1" applyFont="1" applyFill="1" applyBorder="1" applyAlignment="1">
      <alignment horizontal="center" vertical="center" wrapText="1"/>
    </xf>
    <xf numFmtId="4" fontId="18" fillId="34" borderId="16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" fontId="18" fillId="33" borderId="12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vertical="top" wrapText="1"/>
    </xf>
    <xf numFmtId="4" fontId="18" fillId="33" borderId="15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18" fillId="33" borderId="14" xfId="0" applyNumberFormat="1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2" fontId="10" fillId="35" borderId="14" xfId="0" applyNumberFormat="1" applyFont="1" applyFill="1" applyBorder="1" applyAlignment="1">
      <alignment horizontal="center" vertical="center" wrapText="1"/>
    </xf>
    <xf numFmtId="4" fontId="18" fillId="35" borderId="10" xfId="0" applyNumberFormat="1" applyFont="1" applyFill="1" applyBorder="1" applyAlignment="1">
      <alignment horizontal="center" vertical="center" wrapText="1"/>
    </xf>
    <xf numFmtId="4" fontId="18" fillId="35" borderId="12" xfId="0" applyNumberFormat="1" applyFont="1" applyFill="1" applyBorder="1" applyAlignment="1">
      <alignment horizontal="center" vertical="center" wrapText="1"/>
    </xf>
    <xf numFmtId="4" fontId="18" fillId="35" borderId="16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70" fillId="35" borderId="12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3" xfId="0" applyFont="1" applyFill="1" applyBorder="1" applyAlignment="1">
      <alignment horizontal="left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71" fillId="34" borderId="13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14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4" fontId="10" fillId="35" borderId="13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11" fillId="33" borderId="17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18" fillId="33" borderId="0" xfId="0" applyFont="1" applyFill="1" applyAlignment="1">
      <alignment vertical="top"/>
    </xf>
    <xf numFmtId="0" fontId="20" fillId="33" borderId="0" xfId="0" applyFont="1" applyFill="1" applyAlignment="1">
      <alignment wrapText="1"/>
    </xf>
    <xf numFmtId="0" fontId="11" fillId="33" borderId="12" xfId="0" applyFont="1" applyFill="1" applyBorder="1" applyAlignment="1">
      <alignment horizontal="center" vertical="center" wrapText="1"/>
    </xf>
    <xf numFmtId="4" fontId="18" fillId="34" borderId="18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" fontId="10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/>
    </xf>
    <xf numFmtId="0" fontId="2" fillId="12" borderId="15" xfId="0" applyFont="1" applyFill="1" applyBorder="1" applyAlignment="1">
      <alignment horizontal="center" vertical="center" wrapText="1"/>
    </xf>
    <xf numFmtId="0" fontId="73" fillId="12" borderId="12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73" fillId="12" borderId="10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" fillId="12" borderId="15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12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 vertical="center"/>
    </xf>
    <xf numFmtId="0" fontId="2" fillId="1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2" fillId="12" borderId="20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11" borderId="16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74" fillId="12" borderId="12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5" fillId="12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23" fillId="12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75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10" fillId="12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0" fillId="12" borderId="2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17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20" xfId="0" applyFont="1" applyFill="1" applyBorder="1" applyAlignment="1">
      <alignment horizontal="center" vertical="center"/>
    </xf>
    <xf numFmtId="0" fontId="13" fillId="12" borderId="10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85" zoomScaleNormal="85" zoomScalePageLayoutView="0" workbookViewId="0" topLeftCell="A13">
      <selection activeCell="W21" sqref="W21"/>
    </sheetView>
  </sheetViews>
  <sheetFormatPr defaultColWidth="9.140625" defaultRowHeight="15"/>
  <cols>
    <col min="1" max="1" width="17.8515625" style="3" customWidth="1"/>
    <col min="2" max="2" width="7.57421875" style="3" customWidth="1"/>
    <col min="3" max="3" width="27.8515625" style="3" customWidth="1"/>
    <col min="4" max="4" width="15.57421875" style="3" customWidth="1"/>
    <col min="5" max="7" width="13.421875" style="4" customWidth="1"/>
    <col min="8" max="9" width="12.421875" style="4" customWidth="1"/>
    <col min="10" max="10" width="14.421875" style="4" customWidth="1"/>
    <col min="11" max="12" width="14.57421875" style="4" customWidth="1"/>
    <col min="13" max="14" width="12.57421875" style="4" customWidth="1"/>
    <col min="15" max="15" width="13.421875" style="4" customWidth="1"/>
    <col min="16" max="16" width="22.00390625" style="4" customWidth="1"/>
    <col min="17" max="17" width="16.421875" style="4" customWidth="1"/>
    <col min="18" max="18" width="21.00390625" style="3" customWidth="1"/>
    <col min="19" max="19" width="23.28125" style="4" customWidth="1"/>
    <col min="20" max="16384" width="9.140625" style="3" customWidth="1"/>
  </cols>
  <sheetData>
    <row r="1" spans="14:19" ht="15" customHeight="1">
      <c r="N1" s="307" t="s">
        <v>57</v>
      </c>
      <c r="O1" s="307"/>
      <c r="P1" s="307"/>
      <c r="Q1" s="3"/>
      <c r="R1" s="243"/>
      <c r="S1" s="3"/>
    </row>
    <row r="2" ht="15" customHeight="1">
      <c r="R2" s="244"/>
    </row>
    <row r="3" spans="1:19" ht="39.75" customHeight="1">
      <c r="A3" s="309" t="s">
        <v>346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16"/>
      <c r="R3" s="245"/>
      <c r="S3" s="16"/>
    </row>
    <row r="4" spans="1:19" ht="13.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46"/>
      <c r="S4" s="17"/>
    </row>
    <row r="5" spans="1:19" s="28" customFormat="1" ht="25.5" customHeight="1">
      <c r="A5" s="302" t="s">
        <v>44</v>
      </c>
      <c r="B5" s="302" t="s">
        <v>27</v>
      </c>
      <c r="C5" s="302" t="s">
        <v>43</v>
      </c>
      <c r="D5" s="302" t="s">
        <v>15</v>
      </c>
      <c r="E5" s="302" t="s">
        <v>56</v>
      </c>
      <c r="F5" s="302"/>
      <c r="G5" s="302"/>
      <c r="H5" s="302"/>
      <c r="I5" s="302"/>
      <c r="J5" s="302"/>
      <c r="K5" s="302"/>
      <c r="L5" s="302"/>
      <c r="M5" s="302"/>
      <c r="N5" s="302" t="s">
        <v>46</v>
      </c>
      <c r="O5" s="302" t="s">
        <v>47</v>
      </c>
      <c r="P5" s="308" t="s">
        <v>206</v>
      </c>
      <c r="Q5" s="314" t="s">
        <v>326</v>
      </c>
      <c r="R5" s="296" t="s">
        <v>310</v>
      </c>
      <c r="S5" s="294" t="s">
        <v>319</v>
      </c>
    </row>
    <row r="6" spans="1:19" s="28" customFormat="1" ht="88.5" customHeight="1">
      <c r="A6" s="302"/>
      <c r="B6" s="302"/>
      <c r="C6" s="302"/>
      <c r="D6" s="302"/>
      <c r="E6" s="302" t="s">
        <v>344</v>
      </c>
      <c r="F6" s="302" t="s">
        <v>333</v>
      </c>
      <c r="G6" s="305" t="s">
        <v>337</v>
      </c>
      <c r="H6" s="305" t="s">
        <v>358</v>
      </c>
      <c r="I6" s="305" t="s">
        <v>363</v>
      </c>
      <c r="J6" s="302"/>
      <c r="K6" s="302"/>
      <c r="L6" s="277"/>
      <c r="M6" s="305"/>
      <c r="N6" s="302"/>
      <c r="O6" s="302"/>
      <c r="P6" s="308"/>
      <c r="Q6" s="314"/>
      <c r="R6" s="297"/>
      <c r="S6" s="294"/>
    </row>
    <row r="7" spans="1:19" s="28" customFormat="1" ht="69" customHeight="1">
      <c r="A7" s="302"/>
      <c r="B7" s="302"/>
      <c r="C7" s="302"/>
      <c r="D7" s="302"/>
      <c r="E7" s="303"/>
      <c r="F7" s="303"/>
      <c r="G7" s="306"/>
      <c r="H7" s="306"/>
      <c r="I7" s="306"/>
      <c r="J7" s="303"/>
      <c r="K7" s="303"/>
      <c r="L7" s="278"/>
      <c r="M7" s="306"/>
      <c r="N7" s="302"/>
      <c r="O7" s="302"/>
      <c r="P7" s="308"/>
      <c r="Q7" s="314"/>
      <c r="R7" s="298"/>
      <c r="S7" s="294"/>
    </row>
    <row r="8" spans="1:19" ht="42.75" customHeight="1">
      <c r="A8" s="294" t="s">
        <v>25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47"/>
      <c r="S8" s="3"/>
    </row>
    <row r="9" spans="1:19" ht="104.25" customHeight="1">
      <c r="A9" s="44" t="s">
        <v>133</v>
      </c>
      <c r="B9" s="44" t="s">
        <v>28</v>
      </c>
      <c r="C9" s="41" t="s">
        <v>219</v>
      </c>
      <c r="D9" s="41" t="s">
        <v>42</v>
      </c>
      <c r="E9" s="126">
        <v>62.77</v>
      </c>
      <c r="F9" s="126">
        <v>61.6</v>
      </c>
      <c r="G9" s="126">
        <v>55.18</v>
      </c>
      <c r="H9" s="126">
        <v>65.53</v>
      </c>
      <c r="I9" s="126">
        <v>54.6</v>
      </c>
      <c r="J9" s="126"/>
      <c r="K9" s="126"/>
      <c r="L9" s="126"/>
      <c r="M9" s="126"/>
      <c r="N9" s="20">
        <f>COUNT(E9:M9)</f>
        <v>5</v>
      </c>
      <c r="O9" s="22">
        <f>STDEVA(E9:M9)/(SUM(E9:M9)/COUNTIF(E9:M9,"&gt;0"))</f>
        <v>0.08052985761399943</v>
      </c>
      <c r="P9" s="58">
        <f>1/N9*(SUM(E9:M9))</f>
        <v>59.93600000000001</v>
      </c>
      <c r="Q9" s="56">
        <f>P9</f>
        <v>59.93600000000001</v>
      </c>
      <c r="R9" s="96">
        <v>51.96</v>
      </c>
      <c r="S9" s="21">
        <f>R9</f>
        <v>51.96</v>
      </c>
    </row>
    <row r="10" spans="1:19" ht="104.25" customHeight="1">
      <c r="A10" s="97" t="s">
        <v>133</v>
      </c>
      <c r="B10" s="98" t="s">
        <v>28</v>
      </c>
      <c r="C10" s="99" t="s">
        <v>220</v>
      </c>
      <c r="D10" s="99" t="s">
        <v>42</v>
      </c>
      <c r="E10" s="126">
        <v>68.08</v>
      </c>
      <c r="F10" s="126">
        <v>66.6</v>
      </c>
      <c r="G10" s="126">
        <v>67.07</v>
      </c>
      <c r="H10" s="126">
        <v>64.53</v>
      </c>
      <c r="I10" s="126">
        <v>54.6</v>
      </c>
      <c r="J10" s="126"/>
      <c r="K10" s="126"/>
      <c r="L10" s="227"/>
      <c r="M10" s="227"/>
      <c r="N10" s="20">
        <f>COUNT(E10:M10)</f>
        <v>5</v>
      </c>
      <c r="O10" s="22">
        <f>STDEVA(E10:M10)/(SUM(E10:M10)/COUNTIF(E10:M10,"&gt;0"))</f>
        <v>0.08581412204189176</v>
      </c>
      <c r="P10" s="58">
        <f>1/N10*(SUM(E10:M10))</f>
        <v>64.176</v>
      </c>
      <c r="Q10" s="56">
        <f>P10</f>
        <v>64.176</v>
      </c>
      <c r="R10" s="96">
        <v>56.35</v>
      </c>
      <c r="S10" s="21">
        <f>R10</f>
        <v>56.35</v>
      </c>
    </row>
    <row r="11" spans="1:19" ht="60.75" customHeight="1">
      <c r="A11" s="44" t="s">
        <v>134</v>
      </c>
      <c r="B11" s="44" t="s">
        <v>28</v>
      </c>
      <c r="C11" s="41" t="s">
        <v>233</v>
      </c>
      <c r="D11" s="41" t="s">
        <v>42</v>
      </c>
      <c r="E11" s="126">
        <v>115.63</v>
      </c>
      <c r="F11" s="126">
        <v>101.45</v>
      </c>
      <c r="G11" s="126">
        <v>92</v>
      </c>
      <c r="H11" s="126">
        <v>74.36</v>
      </c>
      <c r="I11" s="126">
        <v>88.12</v>
      </c>
      <c r="J11" s="126"/>
      <c r="K11" s="126"/>
      <c r="L11" s="227"/>
      <c r="M11" s="227"/>
      <c r="N11" s="20">
        <f>COUNT(E11:M11)</f>
        <v>5</v>
      </c>
      <c r="O11" s="22">
        <f>STDEVA(E11:M11)/(SUM(E11:M11)/COUNTIF(E11:M11,"&gt;0"))</f>
        <v>0.1631618226591398</v>
      </c>
      <c r="P11" s="58">
        <f>1/N11*(SUM(E11:M11))</f>
        <v>94.31200000000001</v>
      </c>
      <c r="Q11" s="56">
        <f>P11</f>
        <v>94.31200000000001</v>
      </c>
      <c r="R11" s="96">
        <v>85.47</v>
      </c>
      <c r="S11" s="21">
        <f>R11</f>
        <v>85.47</v>
      </c>
    </row>
    <row r="12" spans="1:19" ht="60.75" customHeight="1">
      <c r="A12" s="97" t="s">
        <v>134</v>
      </c>
      <c r="B12" s="98" t="s">
        <v>28</v>
      </c>
      <c r="C12" s="99" t="s">
        <v>232</v>
      </c>
      <c r="D12" s="99" t="s">
        <v>42</v>
      </c>
      <c r="E12" s="126">
        <v>125.32</v>
      </c>
      <c r="F12" s="126">
        <v>108.6</v>
      </c>
      <c r="G12" s="126">
        <v>94</v>
      </c>
      <c r="H12" s="126">
        <v>74.36</v>
      </c>
      <c r="I12" s="126">
        <v>88.12</v>
      </c>
      <c r="J12" s="126"/>
      <c r="K12" s="126"/>
      <c r="L12" s="227"/>
      <c r="M12" s="227"/>
      <c r="N12" s="20">
        <f>COUNT(E12:M12)</f>
        <v>5</v>
      </c>
      <c r="O12" s="22">
        <f>STDEVA(E12:M12)/(SUM(E12:M12)/COUNTIF(E12:M12,"&gt;0"))</f>
        <v>0.1994811562650735</v>
      </c>
      <c r="P12" s="58">
        <f>1/N12*(SUM(E12:M12))</f>
        <v>98.08</v>
      </c>
      <c r="Q12" s="56">
        <f>P12</f>
        <v>98.08</v>
      </c>
      <c r="R12" s="96">
        <v>88.69</v>
      </c>
      <c r="S12" s="21">
        <f>R12</f>
        <v>88.69</v>
      </c>
    </row>
    <row r="13" spans="1:19" s="29" customFormat="1" ht="26.2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92"/>
      <c r="R13" s="248"/>
      <c r="S13" s="92"/>
    </row>
    <row r="14" spans="1:19" ht="21.75" customHeight="1">
      <c r="A14" s="304" t="s">
        <v>44</v>
      </c>
      <c r="B14" s="304" t="s">
        <v>27</v>
      </c>
      <c r="C14" s="304" t="s">
        <v>43</v>
      </c>
      <c r="D14" s="304" t="s">
        <v>15</v>
      </c>
      <c r="E14" s="304" t="s">
        <v>56</v>
      </c>
      <c r="F14" s="304"/>
      <c r="G14" s="304"/>
      <c r="H14" s="304"/>
      <c r="I14" s="304"/>
      <c r="J14" s="304"/>
      <c r="K14" s="304"/>
      <c r="L14" s="304"/>
      <c r="M14" s="304"/>
      <c r="N14" s="304" t="s">
        <v>46</v>
      </c>
      <c r="O14" s="304" t="s">
        <v>47</v>
      </c>
      <c r="P14" s="317" t="s">
        <v>206</v>
      </c>
      <c r="Q14" s="316" t="s">
        <v>328</v>
      </c>
      <c r="R14" s="299" t="s">
        <v>311</v>
      </c>
      <c r="S14" s="295" t="s">
        <v>320</v>
      </c>
    </row>
    <row r="15" spans="1:19" ht="18.75" customHeight="1">
      <c r="A15" s="304"/>
      <c r="B15" s="304"/>
      <c r="C15" s="304"/>
      <c r="D15" s="304"/>
      <c r="E15" s="302" t="s">
        <v>327</v>
      </c>
      <c r="F15" s="305" t="s">
        <v>339</v>
      </c>
      <c r="G15" s="305" t="s">
        <v>344</v>
      </c>
      <c r="H15" s="302" t="s">
        <v>345</v>
      </c>
      <c r="I15" s="305" t="s">
        <v>337</v>
      </c>
      <c r="J15" s="302" t="s">
        <v>334</v>
      </c>
      <c r="K15" s="305" t="s">
        <v>358</v>
      </c>
      <c r="L15" s="305" t="s">
        <v>360</v>
      </c>
      <c r="M15" s="305"/>
      <c r="N15" s="304"/>
      <c r="O15" s="304"/>
      <c r="P15" s="317"/>
      <c r="Q15" s="316"/>
      <c r="R15" s="300"/>
      <c r="S15" s="295"/>
    </row>
    <row r="16" spans="1:19" ht="141.75" customHeight="1">
      <c r="A16" s="304"/>
      <c r="B16" s="304"/>
      <c r="C16" s="304"/>
      <c r="D16" s="304"/>
      <c r="E16" s="311"/>
      <c r="F16" s="306"/>
      <c r="G16" s="306"/>
      <c r="H16" s="311"/>
      <c r="I16" s="306"/>
      <c r="J16" s="311"/>
      <c r="K16" s="306"/>
      <c r="L16" s="306"/>
      <c r="M16" s="306"/>
      <c r="N16" s="304"/>
      <c r="O16" s="304"/>
      <c r="P16" s="317"/>
      <c r="Q16" s="316"/>
      <c r="R16" s="301"/>
      <c r="S16" s="295"/>
    </row>
    <row r="17" spans="1:19" ht="36.75" customHeight="1">
      <c r="A17" s="295" t="s">
        <v>26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49"/>
      <c r="S17" s="3"/>
    </row>
    <row r="18" spans="1:19" ht="78.75" customHeight="1">
      <c r="A18" s="77" t="s">
        <v>135</v>
      </c>
      <c r="B18" s="44" t="s">
        <v>28</v>
      </c>
      <c r="C18" s="76" t="s">
        <v>188</v>
      </c>
      <c r="D18" s="41" t="s">
        <v>14</v>
      </c>
      <c r="E18" s="38">
        <v>171</v>
      </c>
      <c r="F18" s="38">
        <v>190</v>
      </c>
      <c r="G18" s="38">
        <v>181.24</v>
      </c>
      <c r="H18" s="38">
        <v>190</v>
      </c>
      <c r="I18" s="38"/>
      <c r="J18" s="126">
        <v>180.9</v>
      </c>
      <c r="K18" s="38">
        <v>168</v>
      </c>
      <c r="L18" s="38">
        <v>189.18</v>
      </c>
      <c r="M18" s="144"/>
      <c r="N18" s="20">
        <f aca="true" t="shared" si="0" ref="N18:N24">COUNT(E18:M18)</f>
        <v>7</v>
      </c>
      <c r="O18" s="22">
        <f aca="true" t="shared" si="1" ref="O18:O24">STDEVA(E18:M18)/(SUM(E18:M18)/COUNTIF(E18:M18,"&gt;0"))</f>
        <v>0.05012189879192047</v>
      </c>
      <c r="P18" s="58">
        <f aca="true" t="shared" si="2" ref="P18:P24">1/N18*(SUM(E18:M18))</f>
        <v>181.47428571428568</v>
      </c>
      <c r="Q18" s="56">
        <f aca="true" t="shared" si="3" ref="Q18:Q24">P18</f>
        <v>181.47428571428568</v>
      </c>
      <c r="R18" s="96">
        <v>138.79</v>
      </c>
      <c r="S18" s="21">
        <f aca="true" t="shared" si="4" ref="S18:S24">R18</f>
        <v>138.79</v>
      </c>
    </row>
    <row r="19" spans="1:19" ht="79.5" customHeight="1">
      <c r="A19" s="77" t="s">
        <v>136</v>
      </c>
      <c r="B19" s="44" t="s">
        <v>28</v>
      </c>
      <c r="C19" s="76" t="s">
        <v>140</v>
      </c>
      <c r="D19" s="41" t="s">
        <v>14</v>
      </c>
      <c r="E19" s="38">
        <v>230</v>
      </c>
      <c r="F19" s="38">
        <v>200</v>
      </c>
      <c r="G19" s="38">
        <v>294.34</v>
      </c>
      <c r="H19" s="38">
        <v>250</v>
      </c>
      <c r="I19" s="38"/>
      <c r="J19" s="38">
        <v>207.7</v>
      </c>
      <c r="K19" s="38"/>
      <c r="L19" s="231"/>
      <c r="M19" s="145"/>
      <c r="N19" s="20">
        <f t="shared" si="0"/>
        <v>5</v>
      </c>
      <c r="O19" s="22">
        <f t="shared" si="1"/>
        <v>0.1601202559200931</v>
      </c>
      <c r="P19" s="58">
        <f t="shared" si="2"/>
        <v>236.40800000000002</v>
      </c>
      <c r="Q19" s="56">
        <f>P19</f>
        <v>236.40800000000002</v>
      </c>
      <c r="R19" s="96">
        <v>215.36</v>
      </c>
      <c r="S19" s="21">
        <f>R19</f>
        <v>215.36</v>
      </c>
    </row>
    <row r="20" spans="1:19" ht="52.5" customHeight="1">
      <c r="A20" s="77" t="s">
        <v>138</v>
      </c>
      <c r="B20" s="44" t="s">
        <v>28</v>
      </c>
      <c r="C20" s="77" t="s">
        <v>141</v>
      </c>
      <c r="D20" s="41" t="s">
        <v>80</v>
      </c>
      <c r="E20" s="38">
        <v>175</v>
      </c>
      <c r="F20" s="38">
        <v>160</v>
      </c>
      <c r="G20" s="38">
        <v>223.72</v>
      </c>
      <c r="H20" s="38">
        <v>190</v>
      </c>
      <c r="I20" s="38"/>
      <c r="J20" s="38">
        <v>147.2</v>
      </c>
      <c r="K20" s="38">
        <v>110</v>
      </c>
      <c r="L20" s="231">
        <v>161.34</v>
      </c>
      <c r="M20" s="145"/>
      <c r="N20" s="20">
        <f t="shared" si="0"/>
        <v>7</v>
      </c>
      <c r="O20" s="22">
        <f t="shared" si="1"/>
        <v>0.21247324172032594</v>
      </c>
      <c r="P20" s="58">
        <f t="shared" si="2"/>
        <v>166.75142857142856</v>
      </c>
      <c r="Q20" s="56">
        <f t="shared" si="3"/>
        <v>166.75142857142856</v>
      </c>
      <c r="R20" s="96">
        <v>153.96</v>
      </c>
      <c r="S20" s="21">
        <f t="shared" si="4"/>
        <v>153.96</v>
      </c>
    </row>
    <row r="21" spans="1:19" ht="48.75" customHeight="1">
      <c r="A21" s="77" t="s">
        <v>138</v>
      </c>
      <c r="B21" s="65" t="s">
        <v>28</v>
      </c>
      <c r="C21" s="236" t="s">
        <v>157</v>
      </c>
      <c r="D21" s="78" t="s">
        <v>80</v>
      </c>
      <c r="E21" s="38">
        <v>200</v>
      </c>
      <c r="F21" s="38">
        <v>150</v>
      </c>
      <c r="G21" s="38">
        <v>222.02</v>
      </c>
      <c r="H21" s="38">
        <v>190</v>
      </c>
      <c r="I21" s="38"/>
      <c r="J21" s="38">
        <v>156.64</v>
      </c>
      <c r="K21" s="38">
        <v>130</v>
      </c>
      <c r="L21" s="231">
        <v>161.34</v>
      </c>
      <c r="M21" s="145"/>
      <c r="N21" s="20">
        <f t="shared" si="0"/>
        <v>7</v>
      </c>
      <c r="O21" s="22">
        <f t="shared" si="1"/>
        <v>0.18600204804986092</v>
      </c>
      <c r="P21" s="58">
        <f t="shared" si="2"/>
        <v>172.8571428571428</v>
      </c>
      <c r="Q21" s="56">
        <f t="shared" si="3"/>
        <v>172.8571428571428</v>
      </c>
      <c r="R21" s="96">
        <v>166.11</v>
      </c>
      <c r="S21" s="21">
        <f t="shared" si="4"/>
        <v>166.11</v>
      </c>
    </row>
    <row r="22" spans="1:19" ht="89.25" customHeight="1">
      <c r="A22" s="237" t="s">
        <v>139</v>
      </c>
      <c r="B22" s="41" t="s">
        <v>28</v>
      </c>
      <c r="C22" s="41" t="s">
        <v>142</v>
      </c>
      <c r="D22" s="41" t="s">
        <v>80</v>
      </c>
      <c r="E22" s="38">
        <v>230</v>
      </c>
      <c r="F22" s="38">
        <v>120</v>
      </c>
      <c r="G22" s="38">
        <v>271.18</v>
      </c>
      <c r="H22" s="38">
        <v>230</v>
      </c>
      <c r="I22" s="38"/>
      <c r="J22" s="38">
        <v>214</v>
      </c>
      <c r="K22" s="38">
        <v>170</v>
      </c>
      <c r="L22" s="231"/>
      <c r="M22" s="145"/>
      <c r="N22" s="20">
        <f t="shared" si="0"/>
        <v>6</v>
      </c>
      <c r="O22" s="22">
        <f t="shared" si="1"/>
        <v>0.25847062201257304</v>
      </c>
      <c r="P22" s="58">
        <f t="shared" si="2"/>
        <v>205.86333333333334</v>
      </c>
      <c r="Q22" s="56">
        <f>P22</f>
        <v>205.86333333333334</v>
      </c>
      <c r="R22" s="96">
        <v>178.12</v>
      </c>
      <c r="S22" s="21">
        <f>R22</f>
        <v>178.12</v>
      </c>
    </row>
    <row r="23" spans="1:19" ht="89.25" customHeight="1">
      <c r="A23" s="208" t="s">
        <v>137</v>
      </c>
      <c r="B23" s="209" t="s">
        <v>28</v>
      </c>
      <c r="C23" s="210" t="s">
        <v>264</v>
      </c>
      <c r="D23" s="186" t="s">
        <v>14</v>
      </c>
      <c r="E23" s="38">
        <v>190</v>
      </c>
      <c r="F23" s="38">
        <v>190</v>
      </c>
      <c r="G23" s="38">
        <v>178.05</v>
      </c>
      <c r="H23" s="38">
        <v>190</v>
      </c>
      <c r="I23" s="38"/>
      <c r="J23" s="38"/>
      <c r="K23" s="200">
        <v>317</v>
      </c>
      <c r="L23" s="179">
        <v>231.27</v>
      </c>
      <c r="M23" s="179"/>
      <c r="N23" s="20">
        <f t="shared" si="0"/>
        <v>6</v>
      </c>
      <c r="O23" s="22">
        <f t="shared" si="1"/>
        <v>0.2440609322556106</v>
      </c>
      <c r="P23" s="58">
        <f t="shared" si="2"/>
        <v>216.0533333333333</v>
      </c>
      <c r="Q23" s="56">
        <f>P23</f>
        <v>216.0533333333333</v>
      </c>
      <c r="R23" s="96">
        <v>181.93</v>
      </c>
      <c r="S23" s="21">
        <f>R23</f>
        <v>181.93</v>
      </c>
    </row>
    <row r="24" spans="1:19" ht="112.5" customHeight="1">
      <c r="A24" s="77" t="s">
        <v>137</v>
      </c>
      <c r="B24" s="41" t="s">
        <v>28</v>
      </c>
      <c r="C24" s="41" t="s">
        <v>221</v>
      </c>
      <c r="D24" s="41" t="s">
        <v>14</v>
      </c>
      <c r="E24" s="38">
        <v>220</v>
      </c>
      <c r="F24" s="38">
        <v>195</v>
      </c>
      <c r="G24" s="38">
        <v>211.89</v>
      </c>
      <c r="H24" s="38">
        <v>240</v>
      </c>
      <c r="I24" s="38">
        <v>266</v>
      </c>
      <c r="J24" s="38">
        <v>220.1</v>
      </c>
      <c r="K24" s="38">
        <v>211</v>
      </c>
      <c r="L24" s="231">
        <v>231.27</v>
      </c>
      <c r="M24" s="145"/>
      <c r="N24" s="20">
        <f t="shared" si="0"/>
        <v>8</v>
      </c>
      <c r="O24" s="22">
        <f t="shared" si="1"/>
        <v>0.09615714207314675</v>
      </c>
      <c r="P24" s="58">
        <f t="shared" si="2"/>
        <v>224.40749999999997</v>
      </c>
      <c r="Q24" s="56">
        <f t="shared" si="3"/>
        <v>224.40749999999997</v>
      </c>
      <c r="R24" s="96">
        <v>184.33</v>
      </c>
      <c r="S24" s="21">
        <f t="shared" si="4"/>
        <v>184.33</v>
      </c>
    </row>
    <row r="25" spans="1:19" ht="29.25" customHeight="1">
      <c r="A25" s="312" t="s">
        <v>187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250"/>
      <c r="S25" s="3"/>
    </row>
    <row r="26" spans="1:19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3"/>
      <c r="S26" s="3"/>
    </row>
    <row r="27" spans="1:19" ht="12.7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3"/>
      <c r="S27" s="3"/>
    </row>
    <row r="28" spans="1:19" ht="12.7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3"/>
      <c r="S28" s="3"/>
    </row>
  </sheetData>
  <sheetProtection/>
  <mergeCells count="47">
    <mergeCell ref="A8:Q8"/>
    <mergeCell ref="D14:D16"/>
    <mergeCell ref="F6:F7"/>
    <mergeCell ref="L15:L16"/>
    <mergeCell ref="M6:M7"/>
    <mergeCell ref="I15:I16"/>
    <mergeCell ref="I6:I7"/>
    <mergeCell ref="R26:R28"/>
    <mergeCell ref="Q5:Q7"/>
    <mergeCell ref="O14:O16"/>
    <mergeCell ref="A13:P13"/>
    <mergeCell ref="Q14:Q16"/>
    <mergeCell ref="F15:F16"/>
    <mergeCell ref="P14:P16"/>
    <mergeCell ref="J15:J16"/>
    <mergeCell ref="E15:E16"/>
    <mergeCell ref="D5:D7"/>
    <mergeCell ref="A17:Q17"/>
    <mergeCell ref="B14:B16"/>
    <mergeCell ref="A14:A16"/>
    <mergeCell ref="A25:Q25"/>
    <mergeCell ref="C5:C7"/>
    <mergeCell ref="M15:M16"/>
    <mergeCell ref="H6:H7"/>
    <mergeCell ref="E5:M5"/>
    <mergeCell ref="J6:J7"/>
    <mergeCell ref="G6:G7"/>
    <mergeCell ref="N1:P1"/>
    <mergeCell ref="N5:N7"/>
    <mergeCell ref="O5:O7"/>
    <mergeCell ref="P5:P7"/>
    <mergeCell ref="A3:P3"/>
    <mergeCell ref="A26:Q28"/>
    <mergeCell ref="C14:C16"/>
    <mergeCell ref="H15:H16"/>
    <mergeCell ref="E14:M14"/>
    <mergeCell ref="E6:E7"/>
    <mergeCell ref="S5:S7"/>
    <mergeCell ref="S14:S16"/>
    <mergeCell ref="R5:R7"/>
    <mergeCell ref="R14:R16"/>
    <mergeCell ref="K6:K7"/>
    <mergeCell ref="A5:A7"/>
    <mergeCell ref="B5:B7"/>
    <mergeCell ref="N14:N16"/>
    <mergeCell ref="K15:K16"/>
    <mergeCell ref="G15:G16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8">
      <selection activeCell="T11" sqref="T11"/>
    </sheetView>
  </sheetViews>
  <sheetFormatPr defaultColWidth="9.140625" defaultRowHeight="15"/>
  <cols>
    <col min="1" max="1" width="12.00390625" style="8" customWidth="1"/>
    <col min="2" max="2" width="9.140625" style="8" customWidth="1"/>
    <col min="3" max="3" width="17.57421875" style="8" customWidth="1"/>
    <col min="4" max="4" width="14.57421875" style="8" customWidth="1"/>
    <col min="5" max="5" width="10.140625" style="42" customWidth="1"/>
    <col min="6" max="6" width="11.421875" style="42" customWidth="1"/>
    <col min="7" max="9" width="9.57421875" style="42" customWidth="1"/>
    <col min="10" max="10" width="8.57421875" style="9" customWidth="1"/>
    <col min="11" max="11" width="10.421875" style="9" customWidth="1"/>
    <col min="12" max="12" width="15.57421875" style="9" customWidth="1"/>
    <col min="13" max="13" width="14.421875" style="9" customWidth="1"/>
    <col min="14" max="14" width="15.00390625" style="251" customWidth="1"/>
    <col min="15" max="15" width="14.421875" style="9" customWidth="1"/>
    <col min="16" max="16384" width="9.140625" style="8" customWidth="1"/>
  </cols>
  <sheetData>
    <row r="1" spans="10:15" ht="19.5" customHeight="1">
      <c r="J1" s="320" t="s">
        <v>58</v>
      </c>
      <c r="K1" s="320"/>
      <c r="L1" s="320"/>
      <c r="M1" s="8"/>
      <c r="O1" s="8"/>
    </row>
    <row r="2" ht="10.5">
      <c r="N2" s="252"/>
    </row>
    <row r="3" spans="1:15" ht="33" customHeight="1">
      <c r="A3" s="321" t="s">
        <v>347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16"/>
      <c r="N3" s="245"/>
      <c r="O3" s="16"/>
    </row>
    <row r="4" spans="1:15" ht="13.5">
      <c r="A4" s="16"/>
      <c r="B4" s="16"/>
      <c r="C4" s="16"/>
      <c r="D4" s="16"/>
      <c r="E4" s="68"/>
      <c r="F4" s="68"/>
      <c r="G4" s="68"/>
      <c r="H4" s="68"/>
      <c r="I4" s="68"/>
      <c r="J4" s="17"/>
      <c r="K4" s="17"/>
      <c r="L4" s="17"/>
      <c r="M4" s="17"/>
      <c r="N4" s="246"/>
      <c r="O4" s="17"/>
    </row>
    <row r="5" spans="1:15" s="10" customFormat="1" ht="18" customHeight="1">
      <c r="A5" s="302" t="s">
        <v>44</v>
      </c>
      <c r="B5" s="302" t="s">
        <v>27</v>
      </c>
      <c r="C5" s="302" t="s">
        <v>43</v>
      </c>
      <c r="D5" s="302" t="s">
        <v>15</v>
      </c>
      <c r="E5" s="302"/>
      <c r="F5" s="302"/>
      <c r="G5" s="302"/>
      <c r="H5" s="302"/>
      <c r="I5" s="302"/>
      <c r="J5" s="302" t="s">
        <v>46</v>
      </c>
      <c r="K5" s="302" t="s">
        <v>47</v>
      </c>
      <c r="L5" s="308" t="s">
        <v>206</v>
      </c>
      <c r="M5" s="314" t="s">
        <v>328</v>
      </c>
      <c r="N5" s="296" t="s">
        <v>311</v>
      </c>
      <c r="O5" s="294" t="s">
        <v>320</v>
      </c>
    </row>
    <row r="6" spans="1:15" s="10" customFormat="1" ht="32.25" customHeight="1">
      <c r="A6" s="302"/>
      <c r="B6" s="302"/>
      <c r="C6" s="302"/>
      <c r="D6" s="302"/>
      <c r="E6" s="318" t="s">
        <v>340</v>
      </c>
      <c r="F6" s="318" t="s">
        <v>345</v>
      </c>
      <c r="G6" s="318" t="s">
        <v>324</v>
      </c>
      <c r="H6" s="318" t="s">
        <v>325</v>
      </c>
      <c r="I6" s="322" t="s">
        <v>363</v>
      </c>
      <c r="J6" s="302"/>
      <c r="K6" s="302"/>
      <c r="L6" s="308"/>
      <c r="M6" s="314"/>
      <c r="N6" s="297"/>
      <c r="O6" s="294"/>
    </row>
    <row r="7" spans="1:15" s="10" customFormat="1" ht="130.5" customHeight="1">
      <c r="A7" s="302"/>
      <c r="B7" s="302"/>
      <c r="C7" s="302"/>
      <c r="D7" s="302"/>
      <c r="E7" s="319"/>
      <c r="F7" s="319"/>
      <c r="G7" s="319"/>
      <c r="H7" s="319"/>
      <c r="I7" s="323"/>
      <c r="J7" s="302"/>
      <c r="K7" s="302"/>
      <c r="L7" s="308"/>
      <c r="M7" s="314"/>
      <c r="N7" s="298"/>
      <c r="O7" s="294"/>
    </row>
    <row r="8" spans="1:15" ht="49.5" customHeight="1">
      <c r="A8" s="325" t="s">
        <v>29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253"/>
      <c r="O8" s="8"/>
    </row>
    <row r="9" spans="1:15" ht="57.75" customHeight="1">
      <c r="A9" s="67" t="s">
        <v>30</v>
      </c>
      <c r="B9" s="43" t="s">
        <v>28</v>
      </c>
      <c r="C9" s="40" t="s">
        <v>146</v>
      </c>
      <c r="D9" s="40" t="s">
        <v>81</v>
      </c>
      <c r="E9" s="291"/>
      <c r="F9" s="149">
        <v>52</v>
      </c>
      <c r="G9" s="149">
        <v>49.9</v>
      </c>
      <c r="H9" s="149">
        <v>49.99</v>
      </c>
      <c r="I9" s="149">
        <v>56.95</v>
      </c>
      <c r="J9" s="1">
        <f aca="true" t="shared" si="0" ref="J9:J16">COUNT(E9:I9)</f>
        <v>4</v>
      </c>
      <c r="K9" s="2">
        <f aca="true" t="shared" si="1" ref="K9:K16">STDEVA(E9:I9)/(SUM(E9:I9)/COUNTIF(E9:I9,"&gt;0"))</f>
        <v>0.06330893094341922</v>
      </c>
      <c r="L9" s="55">
        <f aca="true" t="shared" si="2" ref="L9:L16">1/J9*(SUM(E9:I9))</f>
        <v>52.21000000000001</v>
      </c>
      <c r="M9" s="54">
        <f aca="true" t="shared" si="3" ref="M9:M16">L9</f>
        <v>52.21000000000001</v>
      </c>
      <c r="N9" s="101">
        <v>37.92</v>
      </c>
      <c r="O9" s="50">
        <f aca="true" t="shared" si="4" ref="O9:O16">N9</f>
        <v>37.92</v>
      </c>
    </row>
    <row r="10" spans="1:15" ht="45.75" customHeight="1">
      <c r="A10" s="67" t="s">
        <v>51</v>
      </c>
      <c r="B10" s="43" t="s">
        <v>28</v>
      </c>
      <c r="C10" s="40" t="s">
        <v>147</v>
      </c>
      <c r="D10" s="40" t="s">
        <v>81</v>
      </c>
      <c r="E10" s="291"/>
      <c r="F10" s="149">
        <v>62</v>
      </c>
      <c r="G10" s="149">
        <v>44.9</v>
      </c>
      <c r="H10" s="149">
        <v>49.99</v>
      </c>
      <c r="I10" s="149">
        <v>47.64</v>
      </c>
      <c r="J10" s="1">
        <f t="shared" si="0"/>
        <v>4</v>
      </c>
      <c r="K10" s="2">
        <f t="shared" si="1"/>
        <v>0.14741449179371227</v>
      </c>
      <c r="L10" s="55">
        <f t="shared" si="2"/>
        <v>51.13250000000001</v>
      </c>
      <c r="M10" s="54">
        <f t="shared" si="3"/>
        <v>51.13250000000001</v>
      </c>
      <c r="N10" s="101">
        <v>39.87</v>
      </c>
      <c r="O10" s="50">
        <f t="shared" si="4"/>
        <v>39.87</v>
      </c>
    </row>
    <row r="11" spans="1:15" ht="48" customHeight="1">
      <c r="A11" s="279" t="s">
        <v>143</v>
      </c>
      <c r="B11" s="43" t="s">
        <v>28</v>
      </c>
      <c r="C11" s="40" t="s">
        <v>148</v>
      </c>
      <c r="D11" s="40" t="s">
        <v>97</v>
      </c>
      <c r="E11" s="148">
        <v>350</v>
      </c>
      <c r="F11" s="149">
        <v>250</v>
      </c>
      <c r="G11" s="149">
        <v>229</v>
      </c>
      <c r="H11" s="149">
        <v>199.99</v>
      </c>
      <c r="I11" s="149">
        <v>264.73</v>
      </c>
      <c r="J11" s="146">
        <f t="shared" si="0"/>
        <v>5</v>
      </c>
      <c r="K11" s="2">
        <f t="shared" si="1"/>
        <v>0.21842825481063402</v>
      </c>
      <c r="L11" s="55">
        <f t="shared" si="2"/>
        <v>258.744</v>
      </c>
      <c r="M11" s="54">
        <f t="shared" si="3"/>
        <v>258.744</v>
      </c>
      <c r="N11" s="101">
        <v>245.78</v>
      </c>
      <c r="O11" s="50">
        <f t="shared" si="4"/>
        <v>245.78</v>
      </c>
    </row>
    <row r="12" spans="1:15" ht="78.75" customHeight="1">
      <c r="A12" s="122" t="s">
        <v>144</v>
      </c>
      <c r="B12" s="43" t="s">
        <v>28</v>
      </c>
      <c r="C12" s="40" t="s">
        <v>149</v>
      </c>
      <c r="D12" s="40" t="s">
        <v>81</v>
      </c>
      <c r="E12" s="148">
        <v>65</v>
      </c>
      <c r="F12" s="149">
        <v>60</v>
      </c>
      <c r="G12" s="149"/>
      <c r="H12" s="149"/>
      <c r="I12" s="149">
        <v>67.71</v>
      </c>
      <c r="J12" s="146">
        <f t="shared" si="0"/>
        <v>3</v>
      </c>
      <c r="K12" s="2">
        <f t="shared" si="1"/>
        <v>0.06088843403501876</v>
      </c>
      <c r="L12" s="55">
        <f t="shared" si="2"/>
        <v>64.23666666666665</v>
      </c>
      <c r="M12" s="54">
        <f t="shared" si="3"/>
        <v>64.23666666666665</v>
      </c>
      <c r="N12" s="101">
        <v>41.12</v>
      </c>
      <c r="O12" s="50">
        <f t="shared" si="4"/>
        <v>41.12</v>
      </c>
    </row>
    <row r="13" spans="1:15" ht="86.25" customHeight="1">
      <c r="A13" s="67" t="s">
        <v>145</v>
      </c>
      <c r="B13" s="43" t="s">
        <v>28</v>
      </c>
      <c r="C13" s="40" t="s">
        <v>150</v>
      </c>
      <c r="D13" s="40" t="s">
        <v>100</v>
      </c>
      <c r="E13" s="291"/>
      <c r="F13" s="242">
        <v>120</v>
      </c>
      <c r="G13" s="242">
        <v>89.9</v>
      </c>
      <c r="H13" s="242">
        <v>99.99</v>
      </c>
      <c r="I13" s="242">
        <v>124.79</v>
      </c>
      <c r="J13" s="1">
        <f t="shared" si="0"/>
        <v>4</v>
      </c>
      <c r="K13" s="2">
        <f t="shared" si="1"/>
        <v>0.15175481393945392</v>
      </c>
      <c r="L13" s="55">
        <f t="shared" si="2"/>
        <v>108.67</v>
      </c>
      <c r="M13" s="54">
        <f t="shared" si="3"/>
        <v>108.67</v>
      </c>
      <c r="N13" s="101">
        <v>210.73</v>
      </c>
      <c r="O13" s="50">
        <f t="shared" si="4"/>
        <v>210.73</v>
      </c>
    </row>
    <row r="14" spans="1:15" ht="86.25" customHeight="1">
      <c r="A14" s="187" t="s">
        <v>265</v>
      </c>
      <c r="B14" s="188" t="s">
        <v>28</v>
      </c>
      <c r="C14" s="189" t="s">
        <v>146</v>
      </c>
      <c r="D14" s="189" t="s">
        <v>81</v>
      </c>
      <c r="E14" s="148">
        <v>85</v>
      </c>
      <c r="F14" s="149">
        <v>58</v>
      </c>
      <c r="G14" s="111"/>
      <c r="H14" s="149"/>
      <c r="I14" s="111">
        <v>62.96</v>
      </c>
      <c r="J14" s="146">
        <f t="shared" si="0"/>
        <v>3</v>
      </c>
      <c r="K14" s="2">
        <f t="shared" si="1"/>
        <v>0.20934473586487717</v>
      </c>
      <c r="L14" s="55">
        <f t="shared" si="2"/>
        <v>68.65333333333334</v>
      </c>
      <c r="M14" s="54">
        <f t="shared" si="3"/>
        <v>68.65333333333334</v>
      </c>
      <c r="N14" s="101">
        <v>40.95</v>
      </c>
      <c r="O14" s="50">
        <f t="shared" si="4"/>
        <v>40.95</v>
      </c>
    </row>
    <row r="15" spans="1:15" ht="86.25" customHeight="1">
      <c r="A15" s="190" t="s">
        <v>266</v>
      </c>
      <c r="B15" s="191" t="s">
        <v>28</v>
      </c>
      <c r="C15" s="192" t="s">
        <v>267</v>
      </c>
      <c r="D15" s="192" t="s">
        <v>81</v>
      </c>
      <c r="E15" s="148">
        <v>60</v>
      </c>
      <c r="F15" s="149">
        <v>52</v>
      </c>
      <c r="G15" s="111"/>
      <c r="H15" s="149"/>
      <c r="I15" s="111">
        <v>48.57</v>
      </c>
      <c r="J15" s="1">
        <f t="shared" si="0"/>
        <v>3</v>
      </c>
      <c r="K15" s="2">
        <f t="shared" si="1"/>
        <v>0.10958380566053957</v>
      </c>
      <c r="L15" s="55">
        <f t="shared" si="2"/>
        <v>53.523333333333326</v>
      </c>
      <c r="M15" s="54">
        <f t="shared" si="3"/>
        <v>53.523333333333326</v>
      </c>
      <c r="N15" s="101">
        <v>32.77</v>
      </c>
      <c r="O15" s="50">
        <f t="shared" si="4"/>
        <v>32.77</v>
      </c>
    </row>
    <row r="16" spans="1:15" ht="85.5" customHeight="1">
      <c r="A16" s="67" t="s">
        <v>11</v>
      </c>
      <c r="B16" s="43" t="s">
        <v>28</v>
      </c>
      <c r="C16" s="40" t="s">
        <v>151</v>
      </c>
      <c r="D16" s="40" t="s">
        <v>12</v>
      </c>
      <c r="E16" s="291"/>
      <c r="F16" s="242">
        <v>120</v>
      </c>
      <c r="G16" s="242">
        <v>99.9</v>
      </c>
      <c r="H16" s="242">
        <v>149.98</v>
      </c>
      <c r="I16" s="242">
        <v>100.46</v>
      </c>
      <c r="J16" s="1">
        <f t="shared" si="0"/>
        <v>4</v>
      </c>
      <c r="K16" s="2">
        <f t="shared" si="1"/>
        <v>0.2001292555087241</v>
      </c>
      <c r="L16" s="55">
        <f t="shared" si="2"/>
        <v>117.585</v>
      </c>
      <c r="M16" s="54">
        <f t="shared" si="3"/>
        <v>117.585</v>
      </c>
      <c r="N16" s="101">
        <v>197.45</v>
      </c>
      <c r="O16" s="50">
        <f t="shared" si="4"/>
        <v>197.45</v>
      </c>
    </row>
    <row r="17" spans="1:14" s="53" customFormat="1" ht="36.75" customHeight="1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N17" s="254"/>
    </row>
  </sheetData>
  <sheetProtection/>
  <mergeCells count="20">
    <mergeCell ref="A17:L17"/>
    <mergeCell ref="J5:J7"/>
    <mergeCell ref="K5:K7"/>
    <mergeCell ref="L5:L7"/>
    <mergeCell ref="A5:A7"/>
    <mergeCell ref="A8:M8"/>
    <mergeCell ref="J1:L1"/>
    <mergeCell ref="A3:L3"/>
    <mergeCell ref="E5:I5"/>
    <mergeCell ref="B5:B7"/>
    <mergeCell ref="E6:E7"/>
    <mergeCell ref="C5:C7"/>
    <mergeCell ref="D5:D7"/>
    <mergeCell ref="I6:I7"/>
    <mergeCell ref="O5:O7"/>
    <mergeCell ref="H6:H7"/>
    <mergeCell ref="F6:F7"/>
    <mergeCell ref="N5:N7"/>
    <mergeCell ref="M5:M7"/>
    <mergeCell ref="G6:G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8">
      <selection activeCell="E16" sqref="E16"/>
    </sheetView>
  </sheetViews>
  <sheetFormatPr defaultColWidth="9.140625" defaultRowHeight="15"/>
  <cols>
    <col min="1" max="1" width="14.140625" style="11" customWidth="1"/>
    <col min="2" max="2" width="8.421875" style="11" customWidth="1"/>
    <col min="3" max="3" width="23.57421875" style="11" customWidth="1"/>
    <col min="4" max="4" width="19.8515625" style="11" customWidth="1"/>
    <col min="5" max="7" width="13.57421875" style="12" customWidth="1"/>
    <col min="8" max="9" width="12.140625" style="12" customWidth="1"/>
    <col min="10" max="10" width="8.57421875" style="12" customWidth="1"/>
    <col min="11" max="11" width="8.421875" style="12" customWidth="1"/>
    <col min="12" max="12" width="21.421875" style="12" customWidth="1"/>
    <col min="13" max="13" width="15.57421875" style="12" customWidth="1"/>
    <col min="14" max="14" width="15.57421875" style="12" hidden="1" customWidth="1"/>
    <col min="15" max="15" width="16.00390625" style="11" customWidth="1"/>
    <col min="16" max="16" width="15.57421875" style="12" customWidth="1"/>
    <col min="17" max="16384" width="9.140625" style="11" customWidth="1"/>
  </cols>
  <sheetData>
    <row r="1" spans="11:16" ht="20.25" customHeight="1">
      <c r="K1" s="337" t="s">
        <v>59</v>
      </c>
      <c r="L1" s="337"/>
      <c r="M1" s="11"/>
      <c r="P1" s="11"/>
    </row>
    <row r="2" ht="21" customHeight="1" hidden="1"/>
    <row r="3" spans="1:16" ht="27.75" customHeight="1">
      <c r="A3" s="338" t="s">
        <v>349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11"/>
      <c r="P3" s="11"/>
    </row>
    <row r="4" spans="1:16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P4" s="13"/>
    </row>
    <row r="5" spans="1:16" s="14" customFormat="1" ht="30.75" customHeight="1">
      <c r="A5" s="302" t="s">
        <v>44</v>
      </c>
      <c r="B5" s="302" t="s">
        <v>27</v>
      </c>
      <c r="C5" s="302" t="s">
        <v>43</v>
      </c>
      <c r="D5" s="302" t="s">
        <v>16</v>
      </c>
      <c r="E5" s="339" t="s">
        <v>56</v>
      </c>
      <c r="F5" s="339"/>
      <c r="G5" s="339"/>
      <c r="H5" s="339"/>
      <c r="I5" s="339"/>
      <c r="J5" s="302" t="s">
        <v>46</v>
      </c>
      <c r="K5" s="305" t="s">
        <v>47</v>
      </c>
      <c r="L5" s="308" t="s">
        <v>206</v>
      </c>
      <c r="M5" s="314" t="s">
        <v>328</v>
      </c>
      <c r="N5" s="328"/>
      <c r="O5" s="328" t="s">
        <v>311</v>
      </c>
      <c r="P5" s="294" t="s">
        <v>320</v>
      </c>
    </row>
    <row r="6" spans="1:16" s="14" customFormat="1" ht="36" customHeight="1">
      <c r="A6" s="302"/>
      <c r="B6" s="302"/>
      <c r="C6" s="302"/>
      <c r="D6" s="302"/>
      <c r="E6" s="305" t="s">
        <v>329</v>
      </c>
      <c r="F6" s="305" t="s">
        <v>340</v>
      </c>
      <c r="G6" s="305" t="s">
        <v>348</v>
      </c>
      <c r="H6" s="305" t="s">
        <v>357</v>
      </c>
      <c r="I6" s="305" t="s">
        <v>363</v>
      </c>
      <c r="J6" s="302"/>
      <c r="K6" s="331"/>
      <c r="L6" s="308"/>
      <c r="M6" s="314"/>
      <c r="N6" s="329"/>
      <c r="O6" s="329"/>
      <c r="P6" s="294"/>
    </row>
    <row r="7" spans="1:16" s="14" customFormat="1" ht="134.25" customHeight="1">
      <c r="A7" s="305"/>
      <c r="B7" s="305"/>
      <c r="C7" s="305"/>
      <c r="D7" s="305"/>
      <c r="E7" s="331"/>
      <c r="F7" s="331"/>
      <c r="G7" s="331"/>
      <c r="H7" s="331"/>
      <c r="I7" s="331"/>
      <c r="J7" s="305"/>
      <c r="K7" s="331"/>
      <c r="L7" s="336"/>
      <c r="M7" s="333"/>
      <c r="N7" s="330"/>
      <c r="O7" s="330"/>
      <c r="P7" s="332"/>
    </row>
    <row r="8" spans="1:14" s="15" customFormat="1" ht="27.75" customHeight="1">
      <c r="A8" s="334" t="s">
        <v>13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125"/>
    </row>
    <row r="9" spans="1:16" s="15" customFormat="1" ht="101.25" customHeight="1">
      <c r="A9" s="107" t="s">
        <v>129</v>
      </c>
      <c r="B9" s="108" t="s">
        <v>28</v>
      </c>
      <c r="C9" s="109" t="s">
        <v>314</v>
      </c>
      <c r="D9" s="109" t="s">
        <v>190</v>
      </c>
      <c r="E9" s="50">
        <v>550</v>
      </c>
      <c r="F9" s="50">
        <v>420</v>
      </c>
      <c r="G9" s="50">
        <v>620</v>
      </c>
      <c r="H9" s="50"/>
      <c r="I9" s="50">
        <v>667.52</v>
      </c>
      <c r="J9" s="146">
        <f aca="true" t="shared" si="0" ref="J9:J16">COUNT(E9:I9)</f>
        <v>4</v>
      </c>
      <c r="K9" s="2">
        <f aca="true" t="shared" si="1" ref="K9:K16">STDEVA(E9:I9)/(SUM(E9:I9)/COUNTIF(E9:I9,"&gt;0"))</f>
        <v>0.19079032596118195</v>
      </c>
      <c r="L9" s="55">
        <f aca="true" t="shared" si="2" ref="L9:L16">1/J9*(SUM(E9:I9))</f>
        <v>564.38</v>
      </c>
      <c r="M9" s="54">
        <f aca="true" t="shared" si="3" ref="M9:M16">L9</f>
        <v>564.38</v>
      </c>
      <c r="N9" s="100"/>
      <c r="O9" s="100">
        <v>539.47</v>
      </c>
      <c r="P9" s="50">
        <f aca="true" t="shared" si="4" ref="P9:P16">O9</f>
        <v>539.47</v>
      </c>
    </row>
    <row r="10" spans="1:16" s="177" customFormat="1" ht="96.75" customHeight="1">
      <c r="A10" s="173" t="s">
        <v>129</v>
      </c>
      <c r="B10" s="174" t="s">
        <v>28</v>
      </c>
      <c r="C10" s="175" t="s">
        <v>189</v>
      </c>
      <c r="D10" s="175" t="s">
        <v>190</v>
      </c>
      <c r="E10" s="121">
        <v>550</v>
      </c>
      <c r="F10" s="121">
        <v>430</v>
      </c>
      <c r="G10" s="121">
        <v>620</v>
      </c>
      <c r="H10" s="121"/>
      <c r="I10" s="121">
        <v>667.52</v>
      </c>
      <c r="J10" s="146">
        <f t="shared" si="0"/>
        <v>4</v>
      </c>
      <c r="K10" s="176">
        <f t="shared" si="1"/>
        <v>0.1821074835982171</v>
      </c>
      <c r="L10" s="55">
        <f t="shared" si="2"/>
        <v>566.88</v>
      </c>
      <c r="M10" s="54">
        <f t="shared" si="3"/>
        <v>566.88</v>
      </c>
      <c r="N10" s="101"/>
      <c r="O10" s="101">
        <v>500.97</v>
      </c>
      <c r="P10" s="50">
        <f t="shared" si="4"/>
        <v>500.97</v>
      </c>
    </row>
    <row r="11" spans="1:16" s="177" customFormat="1" ht="96.75" customHeight="1">
      <c r="A11" s="194" t="s">
        <v>129</v>
      </c>
      <c r="B11" s="188" t="s">
        <v>28</v>
      </c>
      <c r="C11" s="189" t="s">
        <v>268</v>
      </c>
      <c r="D11" s="189" t="s">
        <v>269</v>
      </c>
      <c r="E11" s="193">
        <v>350</v>
      </c>
      <c r="F11" s="193">
        <v>340</v>
      </c>
      <c r="G11" s="193">
        <v>460</v>
      </c>
      <c r="H11" s="121"/>
      <c r="I11" s="121">
        <v>545.55</v>
      </c>
      <c r="J11" s="146">
        <f t="shared" si="0"/>
        <v>4</v>
      </c>
      <c r="K11" s="2">
        <f t="shared" si="1"/>
        <v>0.23035075251746542</v>
      </c>
      <c r="L11" s="55">
        <f t="shared" si="2"/>
        <v>423.8875</v>
      </c>
      <c r="M11" s="54">
        <f t="shared" si="3"/>
        <v>423.8875</v>
      </c>
      <c r="N11" s="222"/>
      <c r="O11" s="101">
        <v>411.88</v>
      </c>
      <c r="P11" s="50">
        <f t="shared" si="4"/>
        <v>411.88</v>
      </c>
    </row>
    <row r="12" spans="1:16" s="177" customFormat="1" ht="96.75" customHeight="1">
      <c r="A12" s="195" t="s">
        <v>270</v>
      </c>
      <c r="B12" s="191" t="s">
        <v>28</v>
      </c>
      <c r="C12" s="192" t="s">
        <v>309</v>
      </c>
      <c r="D12" s="192" t="s">
        <v>271</v>
      </c>
      <c r="E12" s="221">
        <v>350</v>
      </c>
      <c r="F12" s="222">
        <v>300</v>
      </c>
      <c r="G12" s="222">
        <v>350</v>
      </c>
      <c r="H12" s="121"/>
      <c r="I12" s="121">
        <v>306.43</v>
      </c>
      <c r="J12" s="146">
        <f t="shared" si="0"/>
        <v>4</v>
      </c>
      <c r="K12" s="176">
        <f t="shared" si="1"/>
        <v>0.08309235631821638</v>
      </c>
      <c r="L12" s="55">
        <f t="shared" si="2"/>
        <v>326.6075</v>
      </c>
      <c r="M12" s="54">
        <f t="shared" si="3"/>
        <v>326.6075</v>
      </c>
      <c r="N12" s="111"/>
      <c r="O12" s="101">
        <v>304</v>
      </c>
      <c r="P12" s="50">
        <f t="shared" si="4"/>
        <v>304</v>
      </c>
    </row>
    <row r="13" spans="1:16" s="177" customFormat="1" ht="96.75" customHeight="1">
      <c r="A13" s="195" t="s">
        <v>270</v>
      </c>
      <c r="B13" s="191" t="s">
        <v>28</v>
      </c>
      <c r="C13" s="192" t="s">
        <v>272</v>
      </c>
      <c r="D13" s="192" t="s">
        <v>271</v>
      </c>
      <c r="E13" s="223">
        <v>360</v>
      </c>
      <c r="F13" s="111">
        <v>390</v>
      </c>
      <c r="G13" s="111">
        <v>360</v>
      </c>
      <c r="H13" s="121"/>
      <c r="I13" s="121"/>
      <c r="J13" s="146">
        <f t="shared" si="0"/>
        <v>3</v>
      </c>
      <c r="K13" s="2">
        <f t="shared" si="1"/>
        <v>0.04681218398834804</v>
      </c>
      <c r="L13" s="55">
        <f t="shared" si="2"/>
        <v>370</v>
      </c>
      <c r="M13" s="54">
        <f t="shared" si="3"/>
        <v>370</v>
      </c>
      <c r="N13" s="111"/>
      <c r="O13" s="101">
        <v>281.67</v>
      </c>
      <c r="P13" s="50">
        <f t="shared" si="4"/>
        <v>281.67</v>
      </c>
    </row>
    <row r="14" spans="1:16" s="177" customFormat="1" ht="96.75" customHeight="1">
      <c r="A14" s="195" t="s">
        <v>270</v>
      </c>
      <c r="B14" s="191" t="s">
        <v>28</v>
      </c>
      <c r="C14" s="192" t="s">
        <v>273</v>
      </c>
      <c r="D14" s="192" t="s">
        <v>271</v>
      </c>
      <c r="E14" s="223">
        <v>700</v>
      </c>
      <c r="F14" s="111">
        <v>480</v>
      </c>
      <c r="G14" s="111">
        <v>750</v>
      </c>
      <c r="H14" s="121"/>
      <c r="I14" s="121"/>
      <c r="J14" s="146">
        <f t="shared" si="0"/>
        <v>3</v>
      </c>
      <c r="K14" s="176">
        <f t="shared" si="1"/>
        <v>0.22327939301984726</v>
      </c>
      <c r="L14" s="55">
        <f t="shared" si="2"/>
        <v>643.3333333333333</v>
      </c>
      <c r="M14" s="54">
        <f t="shared" si="3"/>
        <v>643.3333333333333</v>
      </c>
      <c r="N14" s="111"/>
      <c r="O14" s="101">
        <v>670.57</v>
      </c>
      <c r="P14" s="50">
        <f t="shared" si="4"/>
        <v>670.57</v>
      </c>
    </row>
    <row r="15" spans="1:16" ht="79.5" customHeight="1">
      <c r="A15" s="107" t="s">
        <v>222</v>
      </c>
      <c r="B15" s="108" t="s">
        <v>28</v>
      </c>
      <c r="C15" s="109" t="s">
        <v>236</v>
      </c>
      <c r="D15" s="109" t="s">
        <v>224</v>
      </c>
      <c r="E15" s="118">
        <v>250</v>
      </c>
      <c r="F15" s="118">
        <v>340</v>
      </c>
      <c r="G15" s="118">
        <v>290</v>
      </c>
      <c r="H15" s="50"/>
      <c r="I15" s="110">
        <v>330.36</v>
      </c>
      <c r="J15" s="146">
        <f t="shared" si="0"/>
        <v>4</v>
      </c>
      <c r="K15" s="2">
        <f t="shared" si="1"/>
        <v>0.13619228741066652</v>
      </c>
      <c r="L15" s="55">
        <f t="shared" si="2"/>
        <v>302.59000000000003</v>
      </c>
      <c r="M15" s="54">
        <f t="shared" si="3"/>
        <v>302.59000000000003</v>
      </c>
      <c r="N15" s="101"/>
      <c r="O15" s="101">
        <v>258.15</v>
      </c>
      <c r="P15" s="50">
        <f t="shared" si="4"/>
        <v>258.15</v>
      </c>
    </row>
    <row r="16" spans="1:16" s="178" customFormat="1" ht="90" customHeight="1">
      <c r="A16" s="173" t="s">
        <v>222</v>
      </c>
      <c r="B16" s="173" t="s">
        <v>28</v>
      </c>
      <c r="C16" s="131" t="s">
        <v>223</v>
      </c>
      <c r="D16" s="166" t="s">
        <v>258</v>
      </c>
      <c r="E16" s="121"/>
      <c r="F16" s="121">
        <v>350</v>
      </c>
      <c r="G16" s="121">
        <v>550</v>
      </c>
      <c r="H16" s="121">
        <v>547.37</v>
      </c>
      <c r="I16" s="121"/>
      <c r="J16" s="146">
        <f t="shared" si="0"/>
        <v>3</v>
      </c>
      <c r="K16" s="176">
        <f t="shared" si="1"/>
        <v>0.23777964578811503</v>
      </c>
      <c r="L16" s="55">
        <f t="shared" si="2"/>
        <v>482.4566666666666</v>
      </c>
      <c r="M16" s="54">
        <f t="shared" si="3"/>
        <v>482.4566666666666</v>
      </c>
      <c r="N16" s="101"/>
      <c r="O16" s="101">
        <v>529.47</v>
      </c>
      <c r="P16" s="50">
        <f t="shared" si="4"/>
        <v>529.47</v>
      </c>
    </row>
    <row r="18" spans="5:16" s="62" customFormat="1" ht="13.5">
      <c r="E18" s="66"/>
      <c r="F18" s="66"/>
      <c r="G18" s="66"/>
      <c r="H18" s="66"/>
      <c r="I18" s="66"/>
      <c r="J18" s="66"/>
      <c r="K18" s="66"/>
      <c r="L18" s="66"/>
      <c r="M18" s="66"/>
      <c r="N18" s="66"/>
      <c r="P18" s="66"/>
    </row>
    <row r="19" spans="1:14" s="62" customFormat="1" ht="13.5">
      <c r="A19" s="327" t="s">
        <v>187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66"/>
    </row>
    <row r="20" spans="1:14" s="62" customFormat="1" ht="13.5">
      <c r="A20" s="327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66"/>
    </row>
    <row r="21" spans="5:16" s="62" customFormat="1" ht="13.5">
      <c r="E21" s="66"/>
      <c r="F21" s="66"/>
      <c r="G21" s="66"/>
      <c r="H21" s="66"/>
      <c r="I21" s="66"/>
      <c r="J21" s="66"/>
      <c r="K21" s="66"/>
      <c r="L21" s="66"/>
      <c r="M21" s="66"/>
      <c r="N21" s="66"/>
      <c r="P21" s="66"/>
    </row>
  </sheetData>
  <sheetProtection/>
  <mergeCells count="22">
    <mergeCell ref="K1:L1"/>
    <mergeCell ref="A3:L3"/>
    <mergeCell ref="A5:A7"/>
    <mergeCell ref="C5:C7"/>
    <mergeCell ref="J5:J7"/>
    <mergeCell ref="E5:I5"/>
    <mergeCell ref="P5:P7"/>
    <mergeCell ref="A20:M20"/>
    <mergeCell ref="H6:H7"/>
    <mergeCell ref="M5:M7"/>
    <mergeCell ref="A8:M8"/>
    <mergeCell ref="E6:E7"/>
    <mergeCell ref="F6:F7"/>
    <mergeCell ref="L5:L7"/>
    <mergeCell ref="N5:N7"/>
    <mergeCell ref="A19:M19"/>
    <mergeCell ref="B5:B7"/>
    <mergeCell ref="O5:O7"/>
    <mergeCell ref="D5:D7"/>
    <mergeCell ref="K5:K7"/>
    <mergeCell ref="G6:G7"/>
    <mergeCell ref="I6:I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5" zoomScaleNormal="85" zoomScalePageLayoutView="0" workbookViewId="0" topLeftCell="A1">
      <selection activeCell="V14" sqref="V14"/>
    </sheetView>
  </sheetViews>
  <sheetFormatPr defaultColWidth="9.140625" defaultRowHeight="15"/>
  <cols>
    <col min="1" max="1" width="21.57421875" style="8" customWidth="1"/>
    <col min="2" max="2" width="9.57421875" style="8" customWidth="1"/>
    <col min="3" max="3" width="29.57421875" style="8" customWidth="1"/>
    <col min="4" max="4" width="11.00390625" style="8" customWidth="1"/>
    <col min="5" max="6" width="16.140625" style="9" customWidth="1"/>
    <col min="7" max="10" width="12.421875" style="9" customWidth="1"/>
    <col min="11" max="11" width="12.00390625" style="9" customWidth="1"/>
    <col min="12" max="12" width="9.57421875" style="9" customWidth="1"/>
    <col min="13" max="13" width="15.8515625" style="9" customWidth="1"/>
    <col min="14" max="14" width="23.421875" style="9" customWidth="1"/>
    <col min="15" max="15" width="17.421875" style="9" customWidth="1"/>
    <col min="16" max="16" width="17.140625" style="8" customWidth="1"/>
    <col min="17" max="17" width="17.421875" style="9" customWidth="1"/>
    <col min="18" max="16384" width="9.140625" style="8" customWidth="1"/>
  </cols>
  <sheetData>
    <row r="1" spans="12:17" ht="19.5" customHeight="1">
      <c r="L1" s="320" t="s">
        <v>60</v>
      </c>
      <c r="M1" s="320"/>
      <c r="N1" s="320"/>
      <c r="O1" s="8"/>
      <c r="P1" s="251"/>
      <c r="Q1" s="8"/>
    </row>
    <row r="2" ht="10.5">
      <c r="P2" s="252"/>
    </row>
    <row r="3" spans="1:16" s="39" customFormat="1" ht="24" customHeight="1">
      <c r="A3" s="346" t="s">
        <v>350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P3" s="255"/>
    </row>
    <row r="4" spans="5:17" ht="10.5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51"/>
      <c r="Q4" s="8"/>
    </row>
    <row r="5" ht="10.5">
      <c r="P5" s="252"/>
    </row>
    <row r="6" spans="1:17" s="10" customFormat="1" ht="36.75" customHeight="1">
      <c r="A6" s="302" t="s">
        <v>44</v>
      </c>
      <c r="B6" s="302" t="s">
        <v>27</v>
      </c>
      <c r="C6" s="302" t="s">
        <v>43</v>
      </c>
      <c r="D6" s="302" t="s">
        <v>16</v>
      </c>
      <c r="E6" s="339" t="s">
        <v>56</v>
      </c>
      <c r="F6" s="339"/>
      <c r="G6" s="339"/>
      <c r="H6" s="339"/>
      <c r="I6" s="339"/>
      <c r="J6" s="339"/>
      <c r="K6" s="339"/>
      <c r="L6" s="305" t="s">
        <v>46</v>
      </c>
      <c r="M6" s="305" t="s">
        <v>47</v>
      </c>
      <c r="N6" s="336" t="s">
        <v>207</v>
      </c>
      <c r="O6" s="333" t="s">
        <v>330</v>
      </c>
      <c r="P6" s="296" t="s">
        <v>312</v>
      </c>
      <c r="Q6" s="332" t="s">
        <v>321</v>
      </c>
    </row>
    <row r="7" spans="1:17" s="10" customFormat="1" ht="126" customHeight="1">
      <c r="A7" s="302"/>
      <c r="B7" s="302"/>
      <c r="C7" s="302"/>
      <c r="D7" s="302"/>
      <c r="E7" s="228" t="s">
        <v>331</v>
      </c>
      <c r="F7" s="228" t="s">
        <v>340</v>
      </c>
      <c r="G7" s="228" t="s">
        <v>348</v>
      </c>
      <c r="H7" s="235" t="s">
        <v>338</v>
      </c>
      <c r="I7" s="288" t="s">
        <v>363</v>
      </c>
      <c r="J7" s="293" t="s">
        <v>357</v>
      </c>
      <c r="K7" s="235" t="s">
        <v>324</v>
      </c>
      <c r="L7" s="306"/>
      <c r="M7" s="306"/>
      <c r="N7" s="340"/>
      <c r="O7" s="341"/>
      <c r="P7" s="343"/>
      <c r="Q7" s="342"/>
    </row>
    <row r="8" spans="1:17" ht="26.25" customHeight="1">
      <c r="A8" s="344" t="s">
        <v>10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256"/>
      <c r="Q8" s="8"/>
    </row>
    <row r="9" spans="1:17" ht="84" customHeight="1">
      <c r="A9" s="194" t="s">
        <v>131</v>
      </c>
      <c r="B9" s="188" t="s">
        <v>28</v>
      </c>
      <c r="C9" s="189" t="s">
        <v>315</v>
      </c>
      <c r="D9" s="189" t="s">
        <v>82</v>
      </c>
      <c r="E9" s="221">
        <v>190</v>
      </c>
      <c r="F9" s="222">
        <v>180</v>
      </c>
      <c r="G9" s="222">
        <v>210</v>
      </c>
      <c r="H9" s="222">
        <v>170</v>
      </c>
      <c r="I9" s="50">
        <v>174.82</v>
      </c>
      <c r="J9" s="50"/>
      <c r="K9" s="130"/>
      <c r="L9" s="146">
        <f aca="true" t="shared" si="0" ref="L9:L15">COUNT(E9:K9)</f>
        <v>5</v>
      </c>
      <c r="M9" s="2">
        <f aca="true" t="shared" si="1" ref="M9:M15">STDEVA(E9:K9)/(SUM(E9:K9)/COUNTIF(E9:K9,"&gt;0"))</f>
        <v>0.085638436548482</v>
      </c>
      <c r="N9" s="55">
        <f aca="true" t="shared" si="2" ref="N9:N15">1/L9*(SUM(E9:K9))</f>
        <v>184.964</v>
      </c>
      <c r="O9" s="54">
        <f aca="true" t="shared" si="3" ref="O9:O15">N9</f>
        <v>184.964</v>
      </c>
      <c r="P9" s="100">
        <v>179.02</v>
      </c>
      <c r="Q9" s="50">
        <f aca="true" t="shared" si="4" ref="Q9:Q15">P9</f>
        <v>179.02</v>
      </c>
    </row>
    <row r="10" spans="1:17" ht="84" customHeight="1">
      <c r="A10" s="195" t="s">
        <v>131</v>
      </c>
      <c r="B10" s="191" t="s">
        <v>28</v>
      </c>
      <c r="C10" s="192" t="s">
        <v>316</v>
      </c>
      <c r="D10" s="192" t="s">
        <v>274</v>
      </c>
      <c r="E10" s="223">
        <v>195</v>
      </c>
      <c r="F10" s="111">
        <v>170</v>
      </c>
      <c r="G10" s="111">
        <v>205</v>
      </c>
      <c r="H10" s="111">
        <v>181</v>
      </c>
      <c r="I10" s="50">
        <v>214.62</v>
      </c>
      <c r="J10" s="50"/>
      <c r="K10" s="130"/>
      <c r="L10" s="146">
        <f t="shared" si="0"/>
        <v>5</v>
      </c>
      <c r="M10" s="2">
        <f t="shared" si="1"/>
        <v>0.0929287871948151</v>
      </c>
      <c r="N10" s="55">
        <f t="shared" si="2"/>
        <v>193.12400000000002</v>
      </c>
      <c r="O10" s="54">
        <f t="shared" si="3"/>
        <v>193.12400000000002</v>
      </c>
      <c r="P10" s="101">
        <v>177.5</v>
      </c>
      <c r="Q10" s="50">
        <f t="shared" si="4"/>
        <v>177.5</v>
      </c>
    </row>
    <row r="11" spans="1:17" ht="84" customHeight="1">
      <c r="A11" s="195" t="s">
        <v>131</v>
      </c>
      <c r="B11" s="191" t="s">
        <v>28</v>
      </c>
      <c r="C11" s="192" t="s">
        <v>317</v>
      </c>
      <c r="D11" s="192" t="s">
        <v>274</v>
      </c>
      <c r="E11" s="223">
        <v>230</v>
      </c>
      <c r="F11" s="111">
        <v>280</v>
      </c>
      <c r="G11" s="111">
        <v>260</v>
      </c>
      <c r="H11" s="111">
        <v>198</v>
      </c>
      <c r="I11" s="50"/>
      <c r="J11" s="50"/>
      <c r="K11" s="130"/>
      <c r="L11" s="146">
        <f t="shared" si="0"/>
        <v>4</v>
      </c>
      <c r="M11" s="2">
        <f t="shared" si="1"/>
        <v>0.14799312417149635</v>
      </c>
      <c r="N11" s="55">
        <f t="shared" si="2"/>
        <v>242</v>
      </c>
      <c r="O11" s="54">
        <f t="shared" si="3"/>
        <v>242</v>
      </c>
      <c r="P11" s="101">
        <v>228.41</v>
      </c>
      <c r="Q11" s="50">
        <f t="shared" si="4"/>
        <v>228.41</v>
      </c>
    </row>
    <row r="12" spans="1:17" ht="84" customHeight="1">
      <c r="A12" s="195" t="s">
        <v>131</v>
      </c>
      <c r="B12" s="191" t="s">
        <v>28</v>
      </c>
      <c r="C12" s="192" t="s">
        <v>318</v>
      </c>
      <c r="D12" s="192" t="s">
        <v>274</v>
      </c>
      <c r="E12" s="223">
        <v>185</v>
      </c>
      <c r="F12" s="111">
        <v>170</v>
      </c>
      <c r="G12" s="111">
        <v>210</v>
      </c>
      <c r="H12" s="111">
        <v>200</v>
      </c>
      <c r="I12" s="50">
        <v>214.62</v>
      </c>
      <c r="J12" s="50"/>
      <c r="K12" s="130"/>
      <c r="L12" s="146">
        <f t="shared" si="0"/>
        <v>5</v>
      </c>
      <c r="M12" s="2">
        <f t="shared" si="1"/>
        <v>0.09396372874640016</v>
      </c>
      <c r="N12" s="55">
        <f t="shared" si="2"/>
        <v>195.924</v>
      </c>
      <c r="O12" s="54">
        <f t="shared" si="3"/>
        <v>195.924</v>
      </c>
      <c r="P12" s="101">
        <v>186.25</v>
      </c>
      <c r="Q12" s="50">
        <f t="shared" si="4"/>
        <v>186.25</v>
      </c>
    </row>
    <row r="13" spans="1:17" ht="84" customHeight="1">
      <c r="A13" s="195" t="s">
        <v>275</v>
      </c>
      <c r="B13" s="191" t="s">
        <v>28</v>
      </c>
      <c r="C13" s="192" t="s">
        <v>276</v>
      </c>
      <c r="D13" s="192" t="s">
        <v>82</v>
      </c>
      <c r="E13" s="224">
        <v>280</v>
      </c>
      <c r="F13" s="224">
        <v>190</v>
      </c>
      <c r="G13" s="224">
        <v>210</v>
      </c>
      <c r="H13" s="224">
        <v>170</v>
      </c>
      <c r="I13" s="50">
        <v>174.82</v>
      </c>
      <c r="J13" s="50"/>
      <c r="K13" s="130"/>
      <c r="L13" s="146">
        <f t="shared" si="0"/>
        <v>5</v>
      </c>
      <c r="M13" s="2">
        <f t="shared" si="1"/>
        <v>0.21833887261260046</v>
      </c>
      <c r="N13" s="55">
        <f t="shared" si="2"/>
        <v>204.964</v>
      </c>
      <c r="O13" s="54">
        <f t="shared" si="3"/>
        <v>204.964</v>
      </c>
      <c r="P13" s="101">
        <v>177.07</v>
      </c>
      <c r="Q13" s="50">
        <f t="shared" si="4"/>
        <v>177.07</v>
      </c>
    </row>
    <row r="14" spans="1:17" ht="84" customHeight="1">
      <c r="A14" s="173" t="s">
        <v>131</v>
      </c>
      <c r="B14" s="108" t="s">
        <v>28</v>
      </c>
      <c r="C14" s="109" t="s">
        <v>237</v>
      </c>
      <c r="D14" s="109" t="s">
        <v>82</v>
      </c>
      <c r="E14" s="196">
        <v>350</v>
      </c>
      <c r="F14" s="196">
        <v>300</v>
      </c>
      <c r="G14" s="196"/>
      <c r="H14" s="196"/>
      <c r="I14" s="118">
        <v>465.86</v>
      </c>
      <c r="J14" s="118">
        <v>452.8</v>
      </c>
      <c r="K14" s="196"/>
      <c r="L14" s="146">
        <f t="shared" si="0"/>
        <v>4</v>
      </c>
      <c r="M14" s="2">
        <f t="shared" si="1"/>
        <v>0.20494887132285075</v>
      </c>
      <c r="N14" s="55">
        <f t="shared" si="2"/>
        <v>392.165</v>
      </c>
      <c r="O14" s="54">
        <f t="shared" si="3"/>
        <v>392.165</v>
      </c>
      <c r="P14" s="101">
        <v>454.48</v>
      </c>
      <c r="Q14" s="50">
        <f t="shared" si="4"/>
        <v>454.48</v>
      </c>
    </row>
    <row r="15" spans="1:17" ht="84" customHeight="1">
      <c r="A15" s="173" t="s">
        <v>131</v>
      </c>
      <c r="B15" s="108" t="s">
        <v>28</v>
      </c>
      <c r="C15" s="109" t="s">
        <v>238</v>
      </c>
      <c r="D15" s="109" t="s">
        <v>82</v>
      </c>
      <c r="E15" s="130">
        <v>360</v>
      </c>
      <c r="F15" s="130"/>
      <c r="G15" s="130"/>
      <c r="H15" s="130"/>
      <c r="I15" s="50">
        <v>465.86</v>
      </c>
      <c r="J15" s="50"/>
      <c r="K15" s="50">
        <v>479</v>
      </c>
      <c r="L15" s="146">
        <f t="shared" si="0"/>
        <v>3</v>
      </c>
      <c r="M15" s="2">
        <f t="shared" si="1"/>
        <v>0.15000030806477968</v>
      </c>
      <c r="N15" s="55">
        <f t="shared" si="2"/>
        <v>434.9533333333334</v>
      </c>
      <c r="O15" s="54">
        <f t="shared" si="3"/>
        <v>434.9533333333334</v>
      </c>
      <c r="P15" s="101">
        <v>518.18</v>
      </c>
      <c r="Q15" s="50">
        <f t="shared" si="4"/>
        <v>518.18</v>
      </c>
    </row>
    <row r="16" spans="1:17" ht="35.25" customHeight="1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257"/>
      <c r="Q16" s="8"/>
    </row>
  </sheetData>
  <sheetProtection/>
  <mergeCells count="15">
    <mergeCell ref="A16:O16"/>
    <mergeCell ref="A8:O8"/>
    <mergeCell ref="L1:N1"/>
    <mergeCell ref="A3:N3"/>
    <mergeCell ref="A6:A7"/>
    <mergeCell ref="B6:B7"/>
    <mergeCell ref="C6:C7"/>
    <mergeCell ref="D6:D7"/>
    <mergeCell ref="E6:K6"/>
    <mergeCell ref="L6:L7"/>
    <mergeCell ref="M6:M7"/>
    <mergeCell ref="N6:N7"/>
    <mergeCell ref="O6:O7"/>
    <mergeCell ref="Q6:Q7"/>
    <mergeCell ref="P6:P7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="85" zoomScaleNormal="85" zoomScalePageLayoutView="0" workbookViewId="0" topLeftCell="A4">
      <selection activeCell="R5" sqref="R5:R7"/>
    </sheetView>
  </sheetViews>
  <sheetFormatPr defaultColWidth="9.140625" defaultRowHeight="15"/>
  <cols>
    <col min="1" max="1" width="16.8515625" style="16" customWidth="1"/>
    <col min="2" max="2" width="7.8515625" style="16" customWidth="1"/>
    <col min="3" max="3" width="17.57421875" style="16" customWidth="1"/>
    <col min="4" max="4" width="24.57421875" style="16" customWidth="1"/>
    <col min="5" max="6" width="16.00390625" style="17" customWidth="1"/>
    <col min="7" max="8" width="13.57421875" style="17" customWidth="1"/>
    <col min="9" max="9" width="14.8515625" style="17" customWidth="1"/>
    <col min="10" max="10" width="9.8515625" style="17" customWidth="1"/>
    <col min="11" max="11" width="12.421875" style="17" customWidth="1"/>
    <col min="12" max="12" width="17.421875" style="17" customWidth="1"/>
    <col min="13" max="13" width="15.57421875" style="17" customWidth="1"/>
    <col min="14" max="14" width="15.57421875" style="17" hidden="1" customWidth="1"/>
    <col min="15" max="15" width="17.57421875" style="17" hidden="1" customWidth="1"/>
    <col min="16" max="16" width="15.8515625" style="16" hidden="1" customWidth="1"/>
    <col min="17" max="17" width="16.57421875" style="16" hidden="1" customWidth="1"/>
    <col min="18" max="18" width="17.57421875" style="16" customWidth="1"/>
    <col min="19" max="19" width="15.57421875" style="17" customWidth="1"/>
    <col min="20" max="16384" width="9.140625" style="16" customWidth="1"/>
  </cols>
  <sheetData>
    <row r="1" spans="10:18" ht="42.75" customHeight="1">
      <c r="J1" s="348" t="s">
        <v>61</v>
      </c>
      <c r="K1" s="348"/>
      <c r="R1" s="246"/>
    </row>
    <row r="2" ht="13.5">
      <c r="R2" s="246"/>
    </row>
    <row r="3" spans="1:19" ht="41.25" customHeight="1">
      <c r="A3" s="349" t="s">
        <v>351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16"/>
      <c r="N3" s="16"/>
      <c r="O3" s="16"/>
      <c r="R3" s="245"/>
      <c r="S3" s="16"/>
    </row>
    <row r="4" ht="13.5">
      <c r="R4" s="246"/>
    </row>
    <row r="5" spans="1:19" s="18" customFormat="1" ht="36" customHeight="1">
      <c r="A5" s="302" t="s">
        <v>44</v>
      </c>
      <c r="B5" s="302" t="s">
        <v>27</v>
      </c>
      <c r="C5" s="302" t="s">
        <v>43</v>
      </c>
      <c r="D5" s="302" t="s">
        <v>15</v>
      </c>
      <c r="E5" s="339" t="s">
        <v>56</v>
      </c>
      <c r="F5" s="339"/>
      <c r="G5" s="339"/>
      <c r="H5" s="339"/>
      <c r="I5" s="339"/>
      <c r="J5" s="302" t="s">
        <v>46</v>
      </c>
      <c r="K5" s="302" t="s">
        <v>47</v>
      </c>
      <c r="L5" s="308" t="s">
        <v>207</v>
      </c>
      <c r="M5" s="333" t="s">
        <v>326</v>
      </c>
      <c r="N5" s="350" t="s">
        <v>209</v>
      </c>
      <c r="O5" s="350" t="s">
        <v>210</v>
      </c>
      <c r="P5" s="350" t="s">
        <v>212</v>
      </c>
      <c r="Q5" s="350" t="s">
        <v>213</v>
      </c>
      <c r="R5" s="296" t="s">
        <v>310</v>
      </c>
      <c r="S5" s="332" t="s">
        <v>319</v>
      </c>
    </row>
    <row r="6" spans="1:19" s="18" customFormat="1" ht="38.25" customHeight="1">
      <c r="A6" s="302"/>
      <c r="B6" s="302"/>
      <c r="C6" s="302"/>
      <c r="D6" s="302"/>
      <c r="E6" s="305" t="s">
        <v>327</v>
      </c>
      <c r="F6" s="305" t="s">
        <v>340</v>
      </c>
      <c r="G6" s="305" t="s">
        <v>348</v>
      </c>
      <c r="H6" s="318" t="s">
        <v>325</v>
      </c>
      <c r="I6" s="318" t="s">
        <v>363</v>
      </c>
      <c r="J6" s="302"/>
      <c r="K6" s="302"/>
      <c r="L6" s="308"/>
      <c r="M6" s="353"/>
      <c r="N6" s="350"/>
      <c r="O6" s="350"/>
      <c r="P6" s="350"/>
      <c r="Q6" s="350"/>
      <c r="R6" s="297"/>
      <c r="S6" s="347"/>
    </row>
    <row r="7" spans="1:19" s="18" customFormat="1" ht="140.25" customHeight="1">
      <c r="A7" s="302"/>
      <c r="B7" s="302"/>
      <c r="C7" s="302"/>
      <c r="D7" s="302"/>
      <c r="E7" s="306"/>
      <c r="F7" s="306"/>
      <c r="G7" s="306"/>
      <c r="H7" s="319"/>
      <c r="I7" s="319"/>
      <c r="J7" s="302"/>
      <c r="K7" s="302"/>
      <c r="L7" s="308"/>
      <c r="M7" s="341"/>
      <c r="N7" s="350"/>
      <c r="O7" s="350"/>
      <c r="P7" s="350"/>
      <c r="Q7" s="350"/>
      <c r="R7" s="343"/>
      <c r="S7" s="342"/>
    </row>
    <row r="8" spans="1:19" ht="41.25" customHeight="1">
      <c r="A8" s="325" t="s">
        <v>31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253"/>
      <c r="S8" s="16"/>
    </row>
    <row r="9" spans="1:19" ht="108.75" customHeight="1">
      <c r="A9" s="211" t="s">
        <v>277</v>
      </c>
      <c r="B9" s="212" t="s">
        <v>28</v>
      </c>
      <c r="C9" s="213" t="s">
        <v>278</v>
      </c>
      <c r="D9" s="189" t="s">
        <v>279</v>
      </c>
      <c r="E9" s="221">
        <v>420</v>
      </c>
      <c r="F9" s="221">
        <v>300</v>
      </c>
      <c r="G9" s="50">
        <v>380</v>
      </c>
      <c r="H9" s="50"/>
      <c r="I9" s="50">
        <v>542.61</v>
      </c>
      <c r="J9" s="146">
        <f aca="true" t="shared" si="0" ref="J9:J14">COUNT(E9:I9)</f>
        <v>4</v>
      </c>
      <c r="K9" s="2">
        <f aca="true" t="shared" si="1" ref="K9:K14">STDEVA(E9:I9)/(SUM(E9:I9)/COUNTIF(E9:I9,"&gt;0"))</f>
        <v>0.24627415052104132</v>
      </c>
      <c r="L9" s="93">
        <f aca="true" t="shared" si="2" ref="L9:L14">1/J9*(SUM(E9:I9))</f>
        <v>410.65250000000003</v>
      </c>
      <c r="M9" s="94">
        <f aca="true" t="shared" si="3" ref="M9:M14">L9</f>
        <v>410.65250000000003</v>
      </c>
      <c r="N9" s="95">
        <v>355.85</v>
      </c>
      <c r="O9" s="95">
        <v>446.67</v>
      </c>
      <c r="P9" s="95">
        <v>446.67</v>
      </c>
      <c r="Q9" s="95">
        <v>418.85</v>
      </c>
      <c r="R9" s="102">
        <v>370.9</v>
      </c>
      <c r="S9" s="284">
        <f aca="true" t="shared" si="4" ref="S9:S14">R9</f>
        <v>370.9</v>
      </c>
    </row>
    <row r="10" spans="1:19" ht="108.75" customHeight="1">
      <c r="A10" s="280" t="s">
        <v>277</v>
      </c>
      <c r="B10" s="191" t="s">
        <v>28</v>
      </c>
      <c r="C10" s="192" t="s">
        <v>280</v>
      </c>
      <c r="D10" s="192" t="s">
        <v>279</v>
      </c>
      <c r="E10" s="223">
        <v>380</v>
      </c>
      <c r="F10" s="223">
        <v>320</v>
      </c>
      <c r="G10" s="50">
        <v>360</v>
      </c>
      <c r="H10" s="50"/>
      <c r="I10" s="50">
        <v>472.54</v>
      </c>
      <c r="J10" s="146">
        <f t="shared" si="0"/>
        <v>4</v>
      </c>
      <c r="K10" s="2">
        <f t="shared" si="1"/>
        <v>0.16864169060445808</v>
      </c>
      <c r="L10" s="93">
        <f t="shared" si="2"/>
        <v>383.135</v>
      </c>
      <c r="M10" s="94">
        <f t="shared" si="3"/>
        <v>383.135</v>
      </c>
      <c r="N10" s="95"/>
      <c r="O10" s="95"/>
      <c r="P10" s="95"/>
      <c r="Q10" s="95"/>
      <c r="R10" s="102">
        <v>360.63</v>
      </c>
      <c r="S10" s="284">
        <f t="shared" si="4"/>
        <v>360.63</v>
      </c>
    </row>
    <row r="11" spans="1:19" ht="108.75" customHeight="1">
      <c r="A11" s="195" t="s">
        <v>277</v>
      </c>
      <c r="B11" s="191" t="s">
        <v>28</v>
      </c>
      <c r="C11" s="192" t="s">
        <v>281</v>
      </c>
      <c r="D11" s="192" t="s">
        <v>279</v>
      </c>
      <c r="E11" s="223">
        <v>520</v>
      </c>
      <c r="F11" s="223">
        <v>360</v>
      </c>
      <c r="G11" s="50">
        <v>400</v>
      </c>
      <c r="H11" s="50"/>
      <c r="I11" s="50">
        <v>472.54</v>
      </c>
      <c r="J11" s="146">
        <f t="shared" si="0"/>
        <v>4</v>
      </c>
      <c r="K11" s="2">
        <f t="shared" si="1"/>
        <v>0.16376629332629764</v>
      </c>
      <c r="L11" s="93">
        <f t="shared" si="2"/>
        <v>438.135</v>
      </c>
      <c r="M11" s="94">
        <f t="shared" si="3"/>
        <v>438.135</v>
      </c>
      <c r="N11" s="95"/>
      <c r="O11" s="95"/>
      <c r="P11" s="95"/>
      <c r="Q11" s="95"/>
      <c r="R11" s="102">
        <v>391.11</v>
      </c>
      <c r="S11" s="284">
        <f t="shared" si="4"/>
        <v>391.11</v>
      </c>
    </row>
    <row r="12" spans="1:19" ht="108.75" customHeight="1">
      <c r="A12" s="195" t="s">
        <v>282</v>
      </c>
      <c r="B12" s="191" t="s">
        <v>28</v>
      </c>
      <c r="C12" s="192" t="s">
        <v>283</v>
      </c>
      <c r="D12" s="192" t="s">
        <v>284</v>
      </c>
      <c r="E12" s="223">
        <v>600</v>
      </c>
      <c r="F12" s="223">
        <v>330</v>
      </c>
      <c r="G12" s="50">
        <v>550</v>
      </c>
      <c r="H12" s="50"/>
      <c r="I12" s="50">
        <v>610.56</v>
      </c>
      <c r="J12" s="146">
        <f t="shared" si="0"/>
        <v>4</v>
      </c>
      <c r="K12" s="2">
        <f t="shared" si="1"/>
        <v>0.2508701071351529</v>
      </c>
      <c r="L12" s="93">
        <f t="shared" si="2"/>
        <v>522.64</v>
      </c>
      <c r="M12" s="94">
        <f t="shared" si="3"/>
        <v>522.64</v>
      </c>
      <c r="N12" s="95"/>
      <c r="O12" s="95"/>
      <c r="P12" s="95"/>
      <c r="Q12" s="95"/>
      <c r="R12" s="102">
        <v>499.99</v>
      </c>
      <c r="S12" s="284">
        <f t="shared" si="4"/>
        <v>499.99</v>
      </c>
    </row>
    <row r="13" spans="1:19" ht="108.75" customHeight="1">
      <c r="A13" s="107" t="s">
        <v>191</v>
      </c>
      <c r="B13" s="108" t="s">
        <v>28</v>
      </c>
      <c r="C13" s="109" t="s">
        <v>192</v>
      </c>
      <c r="D13" s="109" t="s">
        <v>83</v>
      </c>
      <c r="E13" s="118">
        <v>650</v>
      </c>
      <c r="F13" s="118">
        <v>370</v>
      </c>
      <c r="G13" s="118">
        <v>480</v>
      </c>
      <c r="H13" s="118"/>
      <c r="I13" s="50">
        <v>537.47</v>
      </c>
      <c r="J13" s="146">
        <f t="shared" si="0"/>
        <v>4</v>
      </c>
      <c r="K13" s="2">
        <f t="shared" si="1"/>
        <v>0.2290973795672749</v>
      </c>
      <c r="L13" s="93">
        <f t="shared" si="2"/>
        <v>509.3675</v>
      </c>
      <c r="M13" s="94">
        <f t="shared" si="3"/>
        <v>509.3675</v>
      </c>
      <c r="N13" s="95"/>
      <c r="O13" s="95"/>
      <c r="P13" s="95"/>
      <c r="Q13" s="95"/>
      <c r="R13" s="102">
        <v>506.13</v>
      </c>
      <c r="S13" s="284">
        <f t="shared" si="4"/>
        <v>506.13</v>
      </c>
    </row>
    <row r="14" spans="1:19" ht="108" customHeight="1">
      <c r="A14" s="43" t="s">
        <v>191</v>
      </c>
      <c r="B14" s="43" t="s">
        <v>28</v>
      </c>
      <c r="C14" s="40" t="s">
        <v>193</v>
      </c>
      <c r="D14" s="40" t="s">
        <v>83</v>
      </c>
      <c r="E14" s="50">
        <v>750</v>
      </c>
      <c r="F14" s="50">
        <v>370</v>
      </c>
      <c r="G14" s="50">
        <v>450</v>
      </c>
      <c r="H14" s="50">
        <v>571.41</v>
      </c>
      <c r="I14" s="50">
        <v>537.47</v>
      </c>
      <c r="J14" s="146">
        <f t="shared" si="0"/>
        <v>5</v>
      </c>
      <c r="K14" s="2">
        <f t="shared" si="1"/>
        <v>0.26724136399653436</v>
      </c>
      <c r="L14" s="93">
        <f t="shared" si="2"/>
        <v>535.7760000000001</v>
      </c>
      <c r="M14" s="94">
        <f t="shared" si="3"/>
        <v>535.7760000000001</v>
      </c>
      <c r="N14" s="95">
        <v>358.79</v>
      </c>
      <c r="O14" s="95">
        <v>416.67</v>
      </c>
      <c r="P14" s="95">
        <v>416.67</v>
      </c>
      <c r="Q14" s="95">
        <v>394.16</v>
      </c>
      <c r="R14" s="102">
        <v>496.58</v>
      </c>
      <c r="S14" s="284">
        <f t="shared" si="4"/>
        <v>496.58</v>
      </c>
    </row>
    <row r="15" ht="13.5">
      <c r="R15" s="246"/>
    </row>
    <row r="16" spans="1:18" ht="14.25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R16" s="246"/>
    </row>
    <row r="17" spans="1:18" ht="13.5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R17" s="246"/>
    </row>
    <row r="18" spans="1:19" ht="13.5">
      <c r="A18" s="348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16"/>
      <c r="N18" s="16"/>
      <c r="O18" s="16"/>
      <c r="R18" s="245"/>
      <c r="S18" s="16"/>
    </row>
    <row r="19" spans="1:19" ht="13.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16"/>
      <c r="N19" s="16"/>
      <c r="O19" s="16"/>
      <c r="R19" s="245"/>
      <c r="S19" s="16"/>
    </row>
  </sheetData>
  <sheetProtection/>
  <mergeCells count="25">
    <mergeCell ref="H6:H7"/>
    <mergeCell ref="L5:L7"/>
    <mergeCell ref="P5:P7"/>
    <mergeCell ref="O5:O7"/>
    <mergeCell ref="E6:E7"/>
    <mergeCell ref="A5:A7"/>
    <mergeCell ref="A18:L19"/>
    <mergeCell ref="B5:B7"/>
    <mergeCell ref="I6:I7"/>
    <mergeCell ref="E5:I5"/>
    <mergeCell ref="D5:D7"/>
    <mergeCell ref="A16:L17"/>
    <mergeCell ref="J5:J7"/>
    <mergeCell ref="G6:G7"/>
    <mergeCell ref="A8:Q8"/>
    <mergeCell ref="M5:M7"/>
    <mergeCell ref="S5:S7"/>
    <mergeCell ref="R5:R7"/>
    <mergeCell ref="J1:K1"/>
    <mergeCell ref="A3:L3"/>
    <mergeCell ref="C5:C7"/>
    <mergeCell ref="K5:K7"/>
    <mergeCell ref="F6:F7"/>
    <mergeCell ref="Q5:Q7"/>
    <mergeCell ref="N5:N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85" zoomScaleNormal="85" zoomScalePageLayoutView="0" workbookViewId="0" topLeftCell="A31">
      <selection activeCell="O4" sqref="O4:O6"/>
    </sheetView>
  </sheetViews>
  <sheetFormatPr defaultColWidth="9.140625" defaultRowHeight="15"/>
  <cols>
    <col min="1" max="1" width="15.8515625" style="16" customWidth="1"/>
    <col min="2" max="2" width="6.421875" style="16" customWidth="1"/>
    <col min="3" max="3" width="28.421875" style="16" customWidth="1"/>
    <col min="4" max="4" width="15.57421875" style="16" customWidth="1"/>
    <col min="5" max="8" width="11.57421875" style="17" customWidth="1"/>
    <col min="9" max="9" width="14.57421875" style="17" customWidth="1"/>
    <col min="10" max="10" width="11.57421875" style="17" customWidth="1"/>
    <col min="11" max="11" width="11.140625" style="17" customWidth="1"/>
    <col min="12" max="12" width="12.140625" style="17" customWidth="1"/>
    <col min="13" max="13" width="18.421875" style="17" customWidth="1"/>
    <col min="14" max="14" width="13.8515625" style="17" customWidth="1"/>
    <col min="15" max="15" width="16.421875" style="16" customWidth="1"/>
    <col min="16" max="16" width="13.8515625" style="17" customWidth="1"/>
    <col min="17" max="16384" width="9.140625" style="16" customWidth="1"/>
  </cols>
  <sheetData>
    <row r="1" spans="11:16" ht="19.5" customHeight="1">
      <c r="K1" s="348" t="s">
        <v>64</v>
      </c>
      <c r="L1" s="348"/>
      <c r="M1" s="348"/>
      <c r="N1" s="16"/>
      <c r="O1" s="245"/>
      <c r="P1" s="16"/>
    </row>
    <row r="2" ht="13.5">
      <c r="O2" s="246"/>
    </row>
    <row r="3" spans="1:16" ht="58.5" customHeight="1">
      <c r="A3" s="374" t="s">
        <v>352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16"/>
      <c r="O3" s="245"/>
      <c r="P3" s="16"/>
    </row>
    <row r="4" spans="1:16" s="18" customFormat="1" ht="41.25" customHeight="1">
      <c r="A4" s="354" t="s">
        <v>44</v>
      </c>
      <c r="B4" s="354" t="s">
        <v>27</v>
      </c>
      <c r="C4" s="354" t="s">
        <v>43</v>
      </c>
      <c r="D4" s="354" t="s">
        <v>16</v>
      </c>
      <c r="E4" s="369" t="s">
        <v>56</v>
      </c>
      <c r="F4" s="369"/>
      <c r="G4" s="369"/>
      <c r="H4" s="369"/>
      <c r="I4" s="369"/>
      <c r="J4" s="369"/>
      <c r="K4" s="354" t="s">
        <v>46</v>
      </c>
      <c r="L4" s="363" t="s">
        <v>47</v>
      </c>
      <c r="M4" s="361" t="s">
        <v>207</v>
      </c>
      <c r="N4" s="359" t="s">
        <v>328</v>
      </c>
      <c r="O4" s="376" t="s">
        <v>311</v>
      </c>
      <c r="P4" s="355" t="s">
        <v>320</v>
      </c>
    </row>
    <row r="5" spans="1:16" s="18" customFormat="1" ht="53.25" customHeight="1">
      <c r="A5" s="354"/>
      <c r="B5" s="354"/>
      <c r="C5" s="354"/>
      <c r="D5" s="354"/>
      <c r="E5" s="357" t="s">
        <v>327</v>
      </c>
      <c r="F5" s="357" t="s">
        <v>340</v>
      </c>
      <c r="G5" s="357" t="s">
        <v>348</v>
      </c>
      <c r="H5" s="357" t="s">
        <v>359</v>
      </c>
      <c r="I5" s="357" t="s">
        <v>363</v>
      </c>
      <c r="J5" s="357"/>
      <c r="K5" s="354"/>
      <c r="L5" s="364"/>
      <c r="M5" s="362"/>
      <c r="N5" s="360"/>
      <c r="O5" s="377"/>
      <c r="P5" s="356"/>
    </row>
    <row r="6" spans="1:16" s="18" customFormat="1" ht="83.25" customHeight="1">
      <c r="A6" s="354"/>
      <c r="B6" s="354"/>
      <c r="C6" s="354"/>
      <c r="D6" s="354"/>
      <c r="E6" s="373"/>
      <c r="F6" s="358"/>
      <c r="G6" s="358"/>
      <c r="H6" s="358"/>
      <c r="I6" s="375"/>
      <c r="J6" s="375"/>
      <c r="K6" s="354"/>
      <c r="L6" s="365"/>
      <c r="M6" s="362"/>
      <c r="N6" s="360"/>
      <c r="O6" s="378"/>
      <c r="P6" s="356"/>
    </row>
    <row r="7" spans="1:16" ht="39" customHeight="1">
      <c r="A7" s="370" t="s">
        <v>78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258"/>
      <c r="P7" s="16"/>
    </row>
    <row r="8" spans="1:16" ht="157.5" customHeight="1">
      <c r="A8" s="44" t="s">
        <v>153</v>
      </c>
      <c r="B8" s="44" t="s">
        <v>32</v>
      </c>
      <c r="C8" s="41" t="s">
        <v>154</v>
      </c>
      <c r="D8" s="41" t="s">
        <v>152</v>
      </c>
      <c r="E8" s="21">
        <v>72</v>
      </c>
      <c r="F8" s="21">
        <v>50</v>
      </c>
      <c r="G8" s="21">
        <v>65</v>
      </c>
      <c r="H8" s="21">
        <v>57</v>
      </c>
      <c r="I8" s="232">
        <v>71.01</v>
      </c>
      <c r="J8" s="21"/>
      <c r="K8" s="20">
        <f>COUNT(E8:J8)</f>
        <v>5</v>
      </c>
      <c r="L8" s="22">
        <f>STDEVA(E8:J8)/(SUM(E8:J8)/COUNTIF(E8:J8,"&gt;0"))</f>
        <v>0.14935352305809368</v>
      </c>
      <c r="M8" s="58">
        <f>1/K8*(SUM(E8:J8))</f>
        <v>63.002</v>
      </c>
      <c r="N8" s="56">
        <f>M8</f>
        <v>63.002</v>
      </c>
      <c r="O8" s="96">
        <v>59.18</v>
      </c>
      <c r="P8" s="21">
        <f>O8</f>
        <v>59.18</v>
      </c>
    </row>
    <row r="9" spans="1:16" ht="159" customHeight="1">
      <c r="A9" s="44" t="s">
        <v>153</v>
      </c>
      <c r="B9" s="44" t="s">
        <v>32</v>
      </c>
      <c r="C9" s="41" t="s">
        <v>155</v>
      </c>
      <c r="D9" s="41" t="s">
        <v>234</v>
      </c>
      <c r="E9" s="21">
        <v>65</v>
      </c>
      <c r="F9" s="21">
        <v>53</v>
      </c>
      <c r="G9" s="21">
        <v>75</v>
      </c>
      <c r="H9" s="21"/>
      <c r="I9" s="21">
        <v>71.01</v>
      </c>
      <c r="J9" s="21"/>
      <c r="K9" s="147">
        <f>COUNT(E9:J9)</f>
        <v>4</v>
      </c>
      <c r="L9" s="22">
        <f>STDEVA(E9:J9)/(SUM(E9:J9)/COUNTIF(E9:J9,"&gt;0"))</f>
        <v>0.14534906726801217</v>
      </c>
      <c r="M9" s="58">
        <f>1/K9*(SUM(E9:J9))</f>
        <v>66.0025</v>
      </c>
      <c r="N9" s="56">
        <f>M9</f>
        <v>66.0025</v>
      </c>
      <c r="O9" s="96">
        <v>64.98</v>
      </c>
      <c r="P9" s="21">
        <f>O9</f>
        <v>64.98</v>
      </c>
    </row>
    <row r="10" spans="1:16" ht="159" customHeight="1">
      <c r="A10" s="214" t="s">
        <v>153</v>
      </c>
      <c r="B10" s="209" t="s">
        <v>32</v>
      </c>
      <c r="C10" s="215" t="s">
        <v>155</v>
      </c>
      <c r="D10" s="186" t="s">
        <v>152</v>
      </c>
      <c r="E10" s="220">
        <v>70</v>
      </c>
      <c r="F10" s="220">
        <v>48</v>
      </c>
      <c r="G10" s="220">
        <v>68</v>
      </c>
      <c r="H10" s="220">
        <v>58</v>
      </c>
      <c r="I10" s="225">
        <v>71.01</v>
      </c>
      <c r="J10" s="21"/>
      <c r="K10" s="147">
        <f>COUNT(E10:J10)</f>
        <v>5</v>
      </c>
      <c r="L10" s="22">
        <f>STDEVA(E10:J10)/(SUM(E10:J10)/COUNTIF(E10:J10,"&gt;0"))</f>
        <v>0.15635835846412252</v>
      </c>
      <c r="M10" s="58">
        <f>1/K10*(SUM(E10:J10))</f>
        <v>63.002</v>
      </c>
      <c r="N10" s="56">
        <f>M10</f>
        <v>63.002</v>
      </c>
      <c r="O10" s="96">
        <v>63.16</v>
      </c>
      <c r="P10" s="21">
        <f>O10</f>
        <v>63.16</v>
      </c>
    </row>
    <row r="11" spans="1:16" ht="159" customHeight="1">
      <c r="A11" s="197" t="s">
        <v>153</v>
      </c>
      <c r="B11" s="198" t="s">
        <v>32</v>
      </c>
      <c r="C11" s="199" t="s">
        <v>285</v>
      </c>
      <c r="D11" s="199" t="s">
        <v>152</v>
      </c>
      <c r="E11" s="115">
        <v>85</v>
      </c>
      <c r="F11" s="115">
        <v>53</v>
      </c>
      <c r="G11" s="115">
        <v>78</v>
      </c>
      <c r="H11" s="115"/>
      <c r="I11" s="115">
        <v>86.94</v>
      </c>
      <c r="J11" s="21"/>
      <c r="K11" s="147">
        <f>COUNT(E11:J11)</f>
        <v>4</v>
      </c>
      <c r="L11" s="22">
        <f>STDEVA(E11:J11)/(SUM(E11:J11)/COUNTIF(E11:J11,"&gt;0"))</f>
        <v>0.2064495759302459</v>
      </c>
      <c r="M11" s="58">
        <f>1/K11*(SUM(E11:J11))</f>
        <v>75.735</v>
      </c>
      <c r="N11" s="56">
        <f>M11</f>
        <v>75.735</v>
      </c>
      <c r="O11" s="96">
        <v>66.73</v>
      </c>
      <c r="P11" s="21">
        <f>O11</f>
        <v>66.73</v>
      </c>
    </row>
    <row r="12" spans="1:16" ht="155.25" customHeight="1">
      <c r="A12" s="44" t="s">
        <v>153</v>
      </c>
      <c r="B12" s="44" t="s">
        <v>32</v>
      </c>
      <c r="C12" s="41" t="s">
        <v>239</v>
      </c>
      <c r="D12" s="41" t="s">
        <v>156</v>
      </c>
      <c r="E12" s="21">
        <v>75</v>
      </c>
      <c r="F12" s="21">
        <v>65</v>
      </c>
      <c r="G12" s="21">
        <v>78</v>
      </c>
      <c r="H12" s="21"/>
      <c r="I12" s="21">
        <v>88.68</v>
      </c>
      <c r="J12" s="21"/>
      <c r="K12" s="20">
        <f>COUNT(E12:J12)</f>
        <v>4</v>
      </c>
      <c r="L12" s="22">
        <f>STDEVA(E12:J12)/(SUM(E12:J12)/COUNTIF(E12:J12,"&gt;0"))</f>
        <v>0.12712362888949888</v>
      </c>
      <c r="M12" s="58">
        <f>1/K12*(SUM(E12:J12))</f>
        <v>76.67</v>
      </c>
      <c r="N12" s="56">
        <f>M12</f>
        <v>76.67</v>
      </c>
      <c r="O12" s="96">
        <v>70.33</v>
      </c>
      <c r="P12" s="21">
        <f>O12</f>
        <v>70.33</v>
      </c>
    </row>
    <row r="13" spans="1:16" ht="30.75" customHeight="1">
      <c r="A13" s="19"/>
      <c r="B13" s="19"/>
      <c r="C13" s="20"/>
      <c r="D13" s="20"/>
      <c r="E13" s="21"/>
      <c r="F13" s="21"/>
      <c r="G13" s="21"/>
      <c r="H13" s="21"/>
      <c r="I13" s="21"/>
      <c r="J13" s="21"/>
      <c r="K13" s="20"/>
      <c r="L13" s="22"/>
      <c r="M13" s="21"/>
      <c r="N13" s="21"/>
      <c r="O13" s="259"/>
      <c r="P13" s="21"/>
    </row>
    <row r="14" spans="1:16" ht="39.75" customHeight="1">
      <c r="A14" s="354" t="s">
        <v>44</v>
      </c>
      <c r="B14" s="354" t="s">
        <v>27</v>
      </c>
      <c r="C14" s="354" t="s">
        <v>43</v>
      </c>
      <c r="D14" s="354" t="s">
        <v>16</v>
      </c>
      <c r="E14" s="369" t="s">
        <v>56</v>
      </c>
      <c r="F14" s="369"/>
      <c r="G14" s="369"/>
      <c r="H14" s="369"/>
      <c r="I14" s="369"/>
      <c r="J14" s="369"/>
      <c r="K14" s="363" t="s">
        <v>46</v>
      </c>
      <c r="L14" s="363" t="s">
        <v>47</v>
      </c>
      <c r="M14" s="361" t="s">
        <v>207</v>
      </c>
      <c r="N14" s="359" t="s">
        <v>328</v>
      </c>
      <c r="O14" s="376" t="s">
        <v>311</v>
      </c>
      <c r="P14" s="355" t="s">
        <v>320</v>
      </c>
    </row>
    <row r="15" spans="1:16" ht="61.5" customHeight="1">
      <c r="A15" s="354"/>
      <c r="B15" s="354"/>
      <c r="C15" s="354"/>
      <c r="D15" s="354"/>
      <c r="E15" s="305" t="s">
        <v>332</v>
      </c>
      <c r="F15" s="305" t="s">
        <v>340</v>
      </c>
      <c r="G15" s="357" t="s">
        <v>348</v>
      </c>
      <c r="H15" s="357" t="s">
        <v>359</v>
      </c>
      <c r="I15" s="318" t="s">
        <v>360</v>
      </c>
      <c r="J15" s="318"/>
      <c r="K15" s="364"/>
      <c r="L15" s="364"/>
      <c r="M15" s="362"/>
      <c r="N15" s="360"/>
      <c r="O15" s="377"/>
      <c r="P15" s="356"/>
    </row>
    <row r="16" spans="1:16" ht="70.5" customHeight="1">
      <c r="A16" s="354"/>
      <c r="B16" s="354"/>
      <c r="C16" s="354"/>
      <c r="D16" s="354"/>
      <c r="E16" s="379"/>
      <c r="F16" s="306"/>
      <c r="G16" s="358"/>
      <c r="H16" s="358"/>
      <c r="I16" s="319"/>
      <c r="J16" s="319"/>
      <c r="K16" s="365"/>
      <c r="L16" s="365"/>
      <c r="M16" s="362"/>
      <c r="N16" s="360"/>
      <c r="O16" s="378"/>
      <c r="P16" s="356"/>
    </row>
    <row r="17" spans="1:16" ht="34.5" customHeight="1">
      <c r="A17" s="370" t="s">
        <v>79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258"/>
      <c r="P17" s="16"/>
    </row>
    <row r="18" spans="1:16" ht="91.5" customHeight="1">
      <c r="A18" s="19" t="s">
        <v>45</v>
      </c>
      <c r="B18" s="127" t="s">
        <v>28</v>
      </c>
      <c r="C18" s="1" t="s">
        <v>121</v>
      </c>
      <c r="D18" s="45" t="s">
        <v>235</v>
      </c>
      <c r="E18" s="60">
        <v>80</v>
      </c>
      <c r="F18" s="60">
        <v>65</v>
      </c>
      <c r="G18" s="60">
        <v>72</v>
      </c>
      <c r="H18" s="60">
        <v>58</v>
      </c>
      <c r="I18" s="123">
        <v>88.62</v>
      </c>
      <c r="J18" s="123"/>
      <c r="K18" s="20">
        <f aca="true" t="shared" si="0" ref="K18:K23">COUNT(E18:J18)</f>
        <v>5</v>
      </c>
      <c r="L18" s="22">
        <f aca="true" t="shared" si="1" ref="L18:L23">STDEVA(E18:J18)/(SUM(E18:J18)/COUNTIF(E18:J18,"&gt;0"))</f>
        <v>0.16595058905605928</v>
      </c>
      <c r="M18" s="58">
        <f aca="true" t="shared" si="2" ref="M18:M23">1/K18*(SUM(E18:J18))</f>
        <v>72.724</v>
      </c>
      <c r="N18" s="56">
        <f aca="true" t="shared" si="3" ref="N18:N23">M18</f>
        <v>72.724</v>
      </c>
      <c r="O18" s="96">
        <v>66.35</v>
      </c>
      <c r="P18" s="21">
        <f aca="true" t="shared" si="4" ref="P18:P23">O18</f>
        <v>66.35</v>
      </c>
    </row>
    <row r="19" spans="1:16" ht="85.5" customHeight="1">
      <c r="A19" s="19" t="s">
        <v>45</v>
      </c>
      <c r="B19" s="127" t="s">
        <v>28</v>
      </c>
      <c r="C19" s="1" t="s">
        <v>122</v>
      </c>
      <c r="D19" s="45" t="s">
        <v>240</v>
      </c>
      <c r="E19" s="60">
        <v>85</v>
      </c>
      <c r="F19" s="230">
        <v>67</v>
      </c>
      <c r="G19" s="230">
        <v>78</v>
      </c>
      <c r="H19" s="230"/>
      <c r="I19" s="150">
        <v>88.62</v>
      </c>
      <c r="J19" s="150"/>
      <c r="K19" s="20">
        <f t="shared" si="0"/>
        <v>4</v>
      </c>
      <c r="L19" s="22">
        <f t="shared" si="1"/>
        <v>0.1195015849077699</v>
      </c>
      <c r="M19" s="58">
        <f t="shared" si="2"/>
        <v>79.655</v>
      </c>
      <c r="N19" s="56">
        <f t="shared" si="3"/>
        <v>79.655</v>
      </c>
      <c r="O19" s="96">
        <v>71.22</v>
      </c>
      <c r="P19" s="21">
        <f t="shared" si="4"/>
        <v>71.22</v>
      </c>
    </row>
    <row r="20" spans="1:16" ht="116.25" customHeight="1">
      <c r="A20" s="19" t="s">
        <v>52</v>
      </c>
      <c r="B20" s="19" t="s">
        <v>28</v>
      </c>
      <c r="C20" s="20" t="s">
        <v>203</v>
      </c>
      <c r="D20" s="20" t="s">
        <v>205</v>
      </c>
      <c r="E20" s="38">
        <v>150</v>
      </c>
      <c r="F20" s="231">
        <v>120</v>
      </c>
      <c r="G20" s="231">
        <v>138</v>
      </c>
      <c r="H20" s="231"/>
      <c r="I20" s="292"/>
      <c r="J20" s="292"/>
      <c r="K20" s="20">
        <f t="shared" si="0"/>
        <v>3</v>
      </c>
      <c r="L20" s="22">
        <f t="shared" si="1"/>
        <v>0.11102697698927573</v>
      </c>
      <c r="M20" s="58">
        <f t="shared" si="2"/>
        <v>136</v>
      </c>
      <c r="N20" s="56">
        <f t="shared" si="3"/>
        <v>136</v>
      </c>
      <c r="O20" s="96">
        <v>125.6</v>
      </c>
      <c r="P20" s="21">
        <f t="shared" si="4"/>
        <v>125.6</v>
      </c>
    </row>
    <row r="21" spans="1:16" ht="116.25" customHeight="1">
      <c r="A21" s="112" t="s">
        <v>52</v>
      </c>
      <c r="B21" s="113" t="s">
        <v>28</v>
      </c>
      <c r="C21" s="114" t="s">
        <v>203</v>
      </c>
      <c r="D21" s="114" t="s">
        <v>156</v>
      </c>
      <c r="E21" s="38">
        <v>160</v>
      </c>
      <c r="F21" s="231">
        <v>125</v>
      </c>
      <c r="G21" s="231">
        <v>138</v>
      </c>
      <c r="H21" s="231"/>
      <c r="I21" s="292"/>
      <c r="J21" s="292"/>
      <c r="K21" s="20">
        <f t="shared" si="0"/>
        <v>3</v>
      </c>
      <c r="L21" s="22">
        <f t="shared" si="1"/>
        <v>0.12547380151031298</v>
      </c>
      <c r="M21" s="58">
        <f t="shared" si="2"/>
        <v>141</v>
      </c>
      <c r="N21" s="56">
        <f t="shared" si="3"/>
        <v>141</v>
      </c>
      <c r="O21" s="96">
        <v>112.73</v>
      </c>
      <c r="P21" s="21">
        <f t="shared" si="4"/>
        <v>112.73</v>
      </c>
    </row>
    <row r="22" spans="1:16" ht="92.25" customHeight="1">
      <c r="A22" s="23" t="s">
        <v>63</v>
      </c>
      <c r="B22" s="23" t="s">
        <v>28</v>
      </c>
      <c r="C22" s="20" t="s">
        <v>260</v>
      </c>
      <c r="D22" s="20" t="s">
        <v>205</v>
      </c>
      <c r="E22" s="38"/>
      <c r="F22" s="231">
        <v>75</v>
      </c>
      <c r="G22" s="231">
        <v>95</v>
      </c>
      <c r="H22" s="231"/>
      <c r="I22" s="292">
        <v>88.62</v>
      </c>
      <c r="J22" s="292"/>
      <c r="K22" s="20">
        <f t="shared" si="0"/>
        <v>3</v>
      </c>
      <c r="L22" s="22">
        <f t="shared" si="1"/>
        <v>0.11850675475166685</v>
      </c>
      <c r="M22" s="58">
        <f t="shared" si="2"/>
        <v>86.20666666666666</v>
      </c>
      <c r="N22" s="56">
        <f t="shared" si="3"/>
        <v>86.20666666666666</v>
      </c>
      <c r="O22" s="96">
        <v>85.28</v>
      </c>
      <c r="P22" s="21">
        <f t="shared" si="4"/>
        <v>85.28</v>
      </c>
    </row>
    <row r="23" spans="1:16" ht="120" customHeight="1">
      <c r="A23" s="132" t="s">
        <v>63</v>
      </c>
      <c r="B23" s="133" t="s">
        <v>28</v>
      </c>
      <c r="C23" s="114" t="s">
        <v>260</v>
      </c>
      <c r="D23" s="20" t="s">
        <v>241</v>
      </c>
      <c r="E23" s="38">
        <v>75</v>
      </c>
      <c r="F23" s="231">
        <v>85</v>
      </c>
      <c r="G23" s="231">
        <v>95</v>
      </c>
      <c r="H23" s="231"/>
      <c r="I23" s="150">
        <v>88.62</v>
      </c>
      <c r="J23" s="150"/>
      <c r="K23" s="147">
        <f t="shared" si="0"/>
        <v>4</v>
      </c>
      <c r="L23" s="22">
        <f t="shared" si="1"/>
        <v>0.09735381200220515</v>
      </c>
      <c r="M23" s="58">
        <f t="shared" si="2"/>
        <v>85.905</v>
      </c>
      <c r="N23" s="56">
        <f t="shared" si="3"/>
        <v>85.905</v>
      </c>
      <c r="O23" s="96">
        <v>78.28</v>
      </c>
      <c r="P23" s="21">
        <f t="shared" si="4"/>
        <v>78.28</v>
      </c>
    </row>
    <row r="24" spans="1:16" ht="29.25" customHeight="1">
      <c r="A24" s="19"/>
      <c r="B24" s="19"/>
      <c r="C24" s="20"/>
      <c r="D24" s="20"/>
      <c r="E24" s="21"/>
      <c r="F24" s="21"/>
      <c r="G24" s="21"/>
      <c r="H24" s="21"/>
      <c r="I24" s="21"/>
      <c r="J24" s="21"/>
      <c r="K24" s="20"/>
      <c r="L24" s="22"/>
      <c r="M24" s="21"/>
      <c r="N24" s="21"/>
      <c r="O24" s="259"/>
      <c r="P24" s="21"/>
    </row>
    <row r="25" spans="1:16" ht="25.5" customHeight="1">
      <c r="A25" s="354" t="s">
        <v>44</v>
      </c>
      <c r="B25" s="354" t="s">
        <v>27</v>
      </c>
      <c r="C25" s="354" t="s">
        <v>43</v>
      </c>
      <c r="D25" s="354" t="s">
        <v>16</v>
      </c>
      <c r="E25" s="369" t="s">
        <v>56</v>
      </c>
      <c r="F25" s="369"/>
      <c r="G25" s="369"/>
      <c r="H25" s="369"/>
      <c r="I25" s="369"/>
      <c r="J25" s="369"/>
      <c r="K25" s="354" t="s">
        <v>46</v>
      </c>
      <c r="L25" s="354" t="s">
        <v>47</v>
      </c>
      <c r="M25" s="361" t="s">
        <v>207</v>
      </c>
      <c r="N25" s="359" t="s">
        <v>328</v>
      </c>
      <c r="O25" s="376" t="s">
        <v>311</v>
      </c>
      <c r="P25" s="355" t="s">
        <v>320</v>
      </c>
    </row>
    <row r="26" spans="1:16" ht="61.5" customHeight="1">
      <c r="A26" s="354"/>
      <c r="B26" s="354"/>
      <c r="C26" s="354"/>
      <c r="D26" s="354"/>
      <c r="E26" s="357" t="s">
        <v>327</v>
      </c>
      <c r="F26" s="357" t="s">
        <v>340</v>
      </c>
      <c r="G26" s="357" t="s">
        <v>348</v>
      </c>
      <c r="H26" s="357" t="s">
        <v>359</v>
      </c>
      <c r="I26" s="357" t="s">
        <v>363</v>
      </c>
      <c r="J26" s="357"/>
      <c r="K26" s="354"/>
      <c r="L26" s="354"/>
      <c r="M26" s="362"/>
      <c r="N26" s="360"/>
      <c r="O26" s="377"/>
      <c r="P26" s="356"/>
    </row>
    <row r="27" spans="1:16" ht="66.75" customHeight="1">
      <c r="A27" s="354"/>
      <c r="B27" s="354"/>
      <c r="C27" s="354"/>
      <c r="D27" s="354"/>
      <c r="E27" s="373"/>
      <c r="F27" s="358"/>
      <c r="G27" s="358"/>
      <c r="H27" s="358"/>
      <c r="I27" s="368"/>
      <c r="J27" s="368"/>
      <c r="K27" s="354"/>
      <c r="L27" s="354"/>
      <c r="M27" s="362"/>
      <c r="N27" s="360"/>
      <c r="O27" s="378"/>
      <c r="P27" s="356"/>
    </row>
    <row r="28" spans="1:16" ht="35.25" customHeight="1">
      <c r="A28" s="370" t="s">
        <v>323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258"/>
      <c r="P28" s="16"/>
    </row>
    <row r="29" spans="1:16" ht="94.5" customHeight="1">
      <c r="A29" s="44" t="s">
        <v>48</v>
      </c>
      <c r="B29" s="44" t="s">
        <v>28</v>
      </c>
      <c r="C29" s="40" t="s">
        <v>107</v>
      </c>
      <c r="D29" s="41" t="s">
        <v>84</v>
      </c>
      <c r="E29" s="38">
        <v>180</v>
      </c>
      <c r="F29" s="38">
        <v>350</v>
      </c>
      <c r="G29" s="38">
        <v>290</v>
      </c>
      <c r="H29" s="38">
        <v>234</v>
      </c>
      <c r="I29" s="38">
        <v>303.26</v>
      </c>
      <c r="J29" s="38"/>
      <c r="K29" s="20">
        <f>COUNT(E29:J29)</f>
        <v>5</v>
      </c>
      <c r="L29" s="22">
        <f>STDEVA(E29:J29)/(SUM(E29:J29)/COUNTIF(E29:J29,"&gt;0"))</f>
        <v>0.2422119855444226</v>
      </c>
      <c r="M29" s="58">
        <f>1/K29*(SUM(E29:J29))</f>
        <v>271.452</v>
      </c>
      <c r="N29" s="56">
        <f>M29</f>
        <v>271.452</v>
      </c>
      <c r="O29" s="96">
        <v>248.69</v>
      </c>
      <c r="P29" s="21">
        <f>O29</f>
        <v>248.69</v>
      </c>
    </row>
    <row r="30" spans="1:16" ht="60.75" customHeight="1">
      <c r="A30" s="44" t="s">
        <v>48</v>
      </c>
      <c r="B30" s="44" t="s">
        <v>28</v>
      </c>
      <c r="C30" s="40" t="s">
        <v>107</v>
      </c>
      <c r="D30" s="41" t="s">
        <v>85</v>
      </c>
      <c r="E30" s="38">
        <v>270</v>
      </c>
      <c r="F30" s="231">
        <v>330</v>
      </c>
      <c r="G30" s="231">
        <v>290</v>
      </c>
      <c r="H30" s="231">
        <v>234</v>
      </c>
      <c r="I30" s="38">
        <v>303.26</v>
      </c>
      <c r="J30" s="38"/>
      <c r="K30" s="20">
        <f>COUNT(E30:J30)</f>
        <v>5</v>
      </c>
      <c r="L30" s="22">
        <f>STDEVA(E30:J30)/(SUM(E30:J30)/COUNTIF(E30:J30,"&gt;0"))</f>
        <v>0.12641229987989966</v>
      </c>
      <c r="M30" s="58">
        <f>1/K30*(SUM(E30:J30))</f>
        <v>285.452</v>
      </c>
      <c r="N30" s="56">
        <f>M30</f>
        <v>285.452</v>
      </c>
      <c r="O30" s="96">
        <v>251.79</v>
      </c>
      <c r="P30" s="21">
        <f>O30</f>
        <v>251.79</v>
      </c>
    </row>
    <row r="31" spans="1:16" ht="90" customHeight="1">
      <c r="A31" s="214" t="s">
        <v>49</v>
      </c>
      <c r="B31" s="209" t="s">
        <v>28</v>
      </c>
      <c r="C31" s="213" t="s">
        <v>286</v>
      </c>
      <c r="D31" s="186" t="s">
        <v>287</v>
      </c>
      <c r="E31" s="38">
        <v>340</v>
      </c>
      <c r="F31" s="231">
        <v>270</v>
      </c>
      <c r="G31" s="231">
        <v>340</v>
      </c>
      <c r="H31" s="231">
        <v>350</v>
      </c>
      <c r="I31" s="38">
        <v>413.31</v>
      </c>
      <c r="J31" s="38"/>
      <c r="K31" s="20">
        <f>COUNT(E31:J31)</f>
        <v>5</v>
      </c>
      <c r="L31" s="22">
        <f>STDEVA(E31:J31)/(SUM(E31:J31)/COUNTIF(E31:J31,"&gt;0"))</f>
        <v>0.14836851464805242</v>
      </c>
      <c r="M31" s="58">
        <f>1/K31*(SUM(E31:J31))</f>
        <v>342.66200000000003</v>
      </c>
      <c r="N31" s="56">
        <f>M31</f>
        <v>342.66200000000003</v>
      </c>
      <c r="O31" s="96">
        <v>297.8</v>
      </c>
      <c r="P31" s="21">
        <f>O31</f>
        <v>297.8</v>
      </c>
    </row>
    <row r="32" spans="1:16" ht="95.25" customHeight="1">
      <c r="A32" s="44" t="s">
        <v>49</v>
      </c>
      <c r="B32" s="44" t="s">
        <v>28</v>
      </c>
      <c r="C32" s="40" t="s">
        <v>204</v>
      </c>
      <c r="D32" s="41" t="s">
        <v>85</v>
      </c>
      <c r="E32" s="21">
        <v>280</v>
      </c>
      <c r="F32" s="232">
        <v>280</v>
      </c>
      <c r="G32" s="232">
        <v>350</v>
      </c>
      <c r="H32" s="232">
        <v>350</v>
      </c>
      <c r="I32" s="38">
        <v>413.31</v>
      </c>
      <c r="J32" s="38"/>
      <c r="K32" s="20">
        <f>COUNT(E32:J32)</f>
        <v>5</v>
      </c>
      <c r="L32" s="22">
        <f>STDEVA(E32:J32)/(SUM(E32:J32)/COUNTIF(E32:J32,"&gt;0"))</f>
        <v>0.16791816580509927</v>
      </c>
      <c r="M32" s="58">
        <f>1/K32*(SUM(E32:J32))</f>
        <v>334.66200000000003</v>
      </c>
      <c r="N32" s="56">
        <f>M32</f>
        <v>334.66200000000003</v>
      </c>
      <c r="O32" s="96">
        <v>310.51</v>
      </c>
      <c r="P32" s="21">
        <f>O32</f>
        <v>310.51</v>
      </c>
    </row>
    <row r="33" spans="1:16" ht="28.5" customHeight="1">
      <c r="A33" s="19"/>
      <c r="B33" s="19"/>
      <c r="C33" s="20"/>
      <c r="D33" s="20"/>
      <c r="E33" s="21"/>
      <c r="F33" s="21"/>
      <c r="G33" s="21"/>
      <c r="H33" s="21"/>
      <c r="I33" s="21"/>
      <c r="J33" s="21"/>
      <c r="K33" s="20"/>
      <c r="L33" s="22"/>
      <c r="M33" s="21"/>
      <c r="N33" s="21"/>
      <c r="O33" s="259"/>
      <c r="P33" s="21"/>
    </row>
    <row r="34" spans="1:16" ht="29.25" customHeight="1">
      <c r="A34" s="354" t="s">
        <v>44</v>
      </c>
      <c r="B34" s="354" t="s">
        <v>27</v>
      </c>
      <c r="C34" s="354" t="s">
        <v>43</v>
      </c>
      <c r="D34" s="354" t="s">
        <v>16</v>
      </c>
      <c r="E34" s="369" t="s">
        <v>56</v>
      </c>
      <c r="F34" s="369"/>
      <c r="G34" s="369"/>
      <c r="H34" s="369"/>
      <c r="I34" s="369"/>
      <c r="J34" s="369"/>
      <c r="K34" s="354" t="s">
        <v>46</v>
      </c>
      <c r="L34" s="363" t="s">
        <v>47</v>
      </c>
      <c r="M34" s="361" t="s">
        <v>207</v>
      </c>
      <c r="N34" s="359" t="s">
        <v>328</v>
      </c>
      <c r="O34" s="376" t="s">
        <v>311</v>
      </c>
      <c r="P34" s="355" t="s">
        <v>320</v>
      </c>
    </row>
    <row r="35" spans="1:16" ht="61.5" customHeight="1">
      <c r="A35" s="354"/>
      <c r="B35" s="354"/>
      <c r="C35" s="354"/>
      <c r="D35" s="354"/>
      <c r="E35" s="357" t="s">
        <v>327</v>
      </c>
      <c r="F35" s="357" t="s">
        <v>340</v>
      </c>
      <c r="G35" s="357" t="s">
        <v>348</v>
      </c>
      <c r="H35" s="357" t="s">
        <v>359</v>
      </c>
      <c r="I35" s="366" t="s">
        <v>363</v>
      </c>
      <c r="J35" s="366"/>
      <c r="K35" s="354"/>
      <c r="L35" s="364"/>
      <c r="M35" s="362"/>
      <c r="N35" s="360"/>
      <c r="O35" s="377"/>
      <c r="P35" s="356"/>
    </row>
    <row r="36" spans="1:16" ht="74.25" customHeight="1">
      <c r="A36" s="354"/>
      <c r="B36" s="354"/>
      <c r="C36" s="354"/>
      <c r="D36" s="354"/>
      <c r="E36" s="373"/>
      <c r="F36" s="358"/>
      <c r="G36" s="358"/>
      <c r="H36" s="358"/>
      <c r="I36" s="367"/>
      <c r="J36" s="367"/>
      <c r="K36" s="354"/>
      <c r="L36" s="365"/>
      <c r="M36" s="362"/>
      <c r="N36" s="360"/>
      <c r="O36" s="378"/>
      <c r="P36" s="356"/>
    </row>
    <row r="37" spans="1:16" ht="45.75" customHeight="1">
      <c r="A37" s="370" t="s">
        <v>74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258"/>
      <c r="P37" s="16"/>
    </row>
    <row r="38" spans="1:16" ht="111.75">
      <c r="A38" s="44" t="s">
        <v>50</v>
      </c>
      <c r="B38" s="44" t="s">
        <v>28</v>
      </c>
      <c r="C38" s="41" t="s">
        <v>214</v>
      </c>
      <c r="D38" s="41" t="s">
        <v>215</v>
      </c>
      <c r="E38" s="21">
        <v>650</v>
      </c>
      <c r="F38" s="21">
        <v>720</v>
      </c>
      <c r="G38" s="21">
        <v>680</v>
      </c>
      <c r="H38" s="21">
        <v>790</v>
      </c>
      <c r="I38" s="150">
        <v>927.61</v>
      </c>
      <c r="J38" s="150"/>
      <c r="K38" s="20">
        <f>COUNT(E38:J38)</f>
        <v>5</v>
      </c>
      <c r="L38" s="22">
        <f>STDEVA(E38:J38)/(SUM(E38:J38)/COUNTIF(E38:J38,"&gt;0"))</f>
        <v>0.14670816333628364</v>
      </c>
      <c r="M38" s="58">
        <f>1/K38*(SUM(E38:J38))</f>
        <v>753.522</v>
      </c>
      <c r="N38" s="56">
        <f>M38</f>
        <v>753.522</v>
      </c>
      <c r="O38" s="96">
        <v>684.91</v>
      </c>
      <c r="P38" s="21">
        <f>O38</f>
        <v>684.91</v>
      </c>
    </row>
    <row r="39" spans="1:16" ht="111.75">
      <c r="A39" s="201" t="s">
        <v>50</v>
      </c>
      <c r="B39" s="202" t="s">
        <v>28</v>
      </c>
      <c r="C39" s="186" t="s">
        <v>288</v>
      </c>
      <c r="D39" s="186" t="s">
        <v>289</v>
      </c>
      <c r="E39" s="21">
        <v>700</v>
      </c>
      <c r="F39" s="232">
        <v>580</v>
      </c>
      <c r="G39" s="232">
        <v>650</v>
      </c>
      <c r="H39" s="232">
        <v>850</v>
      </c>
      <c r="I39" s="150">
        <v>927.61</v>
      </c>
      <c r="J39" s="150"/>
      <c r="K39" s="20">
        <f>COUNT(E39:J39)</f>
        <v>5</v>
      </c>
      <c r="L39" s="22">
        <f>STDEVA(E39:J39)/(SUM(E39:J39)/COUNTIF(E39:J39,"&gt;0"))</f>
        <v>0.19377555741378386</v>
      </c>
      <c r="M39" s="58">
        <f>1/K39*(SUM(E39:J39))</f>
        <v>741.522</v>
      </c>
      <c r="N39" s="56">
        <f>M39</f>
        <v>741.522</v>
      </c>
      <c r="O39" s="96">
        <v>681.33</v>
      </c>
      <c r="P39" s="21">
        <f>O39</f>
        <v>681.33</v>
      </c>
    </row>
    <row r="40" spans="1:16" ht="225" customHeight="1">
      <c r="A40" s="197" t="s">
        <v>290</v>
      </c>
      <c r="B40" s="198" t="s">
        <v>28</v>
      </c>
      <c r="C40" s="199" t="s">
        <v>291</v>
      </c>
      <c r="D40" s="199" t="s">
        <v>287</v>
      </c>
      <c r="E40" s="21">
        <v>600</v>
      </c>
      <c r="F40" s="21">
        <v>680</v>
      </c>
      <c r="G40" s="21">
        <v>580</v>
      </c>
      <c r="H40" s="21"/>
      <c r="I40" s="150">
        <v>659.59</v>
      </c>
      <c r="J40" s="150"/>
      <c r="K40" s="20">
        <f>COUNT(E40:J40)</f>
        <v>4</v>
      </c>
      <c r="L40" s="22">
        <f>STDEVA(E40:J40)/(SUM(E40:J40)/COUNTIF(E40:J40,"&gt;0"))</f>
        <v>0.0754468302451956</v>
      </c>
      <c r="M40" s="58">
        <f>1/K40*(SUM(E40:J40))</f>
        <v>629.8975</v>
      </c>
      <c r="N40" s="56">
        <f>M40</f>
        <v>629.8975</v>
      </c>
      <c r="O40" s="96">
        <v>481.02</v>
      </c>
      <c r="P40" s="21">
        <f>O40</f>
        <v>481.02</v>
      </c>
    </row>
    <row r="41" ht="13.5">
      <c r="O41" s="246"/>
    </row>
    <row r="42" ht="13.5" customHeight="1">
      <c r="O42" s="246"/>
    </row>
    <row r="43" ht="13.5" customHeight="1">
      <c r="O43" s="246"/>
    </row>
    <row r="44" spans="1:16" ht="51.75" customHeight="1">
      <c r="A44" s="372" t="s">
        <v>259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260"/>
      <c r="P44" s="16"/>
    </row>
    <row r="45" spans="1:16" ht="40.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261"/>
      <c r="P45" s="124"/>
    </row>
    <row r="46" spans="1:16" ht="1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262"/>
      <c r="P46" s="128"/>
    </row>
    <row r="47" spans="1:16" ht="1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262"/>
      <c r="P47" s="128"/>
    </row>
  </sheetData>
  <sheetProtection/>
  <mergeCells count="75">
    <mergeCell ref="A14:A16"/>
    <mergeCell ref="N25:N27"/>
    <mergeCell ref="K25:K27"/>
    <mergeCell ref="B25:B27"/>
    <mergeCell ref="E26:E27"/>
    <mergeCell ref="H15:H16"/>
    <mergeCell ref="G26:G27"/>
    <mergeCell ref="D25:D27"/>
    <mergeCell ref="H26:H27"/>
    <mergeCell ref="L4:L6"/>
    <mergeCell ref="K14:K16"/>
    <mergeCell ref="O34:O36"/>
    <mergeCell ref="O4:O6"/>
    <mergeCell ref="O14:O16"/>
    <mergeCell ref="K34:K36"/>
    <mergeCell ref="H35:H36"/>
    <mergeCell ref="O25:O27"/>
    <mergeCell ref="A7:N7"/>
    <mergeCell ref="F5:F6"/>
    <mergeCell ref="C14:C16"/>
    <mergeCell ref="K4:K6"/>
    <mergeCell ref="D4:D6"/>
    <mergeCell ref="H5:H6"/>
    <mergeCell ref="E15:E16"/>
    <mergeCell ref="L34:L36"/>
    <mergeCell ref="A25:A27"/>
    <mergeCell ref="B14:B16"/>
    <mergeCell ref="D14:D16"/>
    <mergeCell ref="I15:I16"/>
    <mergeCell ref="I26:I27"/>
    <mergeCell ref="E14:J14"/>
    <mergeCell ref="F15:F16"/>
    <mergeCell ref="G15:G16"/>
    <mergeCell ref="J15:J16"/>
    <mergeCell ref="A17:N17"/>
    <mergeCell ref="K1:M1"/>
    <mergeCell ref="A3:M3"/>
    <mergeCell ref="A4:A6"/>
    <mergeCell ref="B4:B6"/>
    <mergeCell ref="C4:C6"/>
    <mergeCell ref="E4:J4"/>
    <mergeCell ref="E5:E6"/>
    <mergeCell ref="J5:J6"/>
    <mergeCell ref="M4:M6"/>
    <mergeCell ref="I5:I6"/>
    <mergeCell ref="A44:N44"/>
    <mergeCell ref="C34:C36"/>
    <mergeCell ref="E35:E36"/>
    <mergeCell ref="L25:L27"/>
    <mergeCell ref="A34:A36"/>
    <mergeCell ref="M25:M27"/>
    <mergeCell ref="C25:C27"/>
    <mergeCell ref="E34:J34"/>
    <mergeCell ref="A37:N37"/>
    <mergeCell ref="B34:B36"/>
    <mergeCell ref="N34:N36"/>
    <mergeCell ref="J35:J36"/>
    <mergeCell ref="J26:J27"/>
    <mergeCell ref="E25:J25"/>
    <mergeCell ref="F35:F36"/>
    <mergeCell ref="I35:I36"/>
    <mergeCell ref="F26:F27"/>
    <mergeCell ref="G35:G36"/>
    <mergeCell ref="M34:M36"/>
    <mergeCell ref="A28:N28"/>
    <mergeCell ref="D34:D36"/>
    <mergeCell ref="P4:P6"/>
    <mergeCell ref="P14:P16"/>
    <mergeCell ref="P25:P27"/>
    <mergeCell ref="P34:P36"/>
    <mergeCell ref="G5:G6"/>
    <mergeCell ref="N4:N6"/>
    <mergeCell ref="N14:N16"/>
    <mergeCell ref="M14:M16"/>
    <mergeCell ref="L14:L16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N92" sqref="N92"/>
    </sheetView>
  </sheetViews>
  <sheetFormatPr defaultColWidth="9.140625" defaultRowHeight="15"/>
  <cols>
    <col min="1" max="1" width="22.421875" style="46" customWidth="1"/>
    <col min="2" max="2" width="9.421875" style="46" customWidth="1"/>
    <col min="3" max="3" width="34.421875" style="46" customWidth="1"/>
    <col min="4" max="4" width="21.421875" style="46" customWidth="1"/>
    <col min="5" max="6" width="15.57421875" style="47" customWidth="1"/>
    <col min="7" max="7" width="14.00390625" style="47" customWidth="1"/>
    <col min="8" max="8" width="14.57421875" style="158" customWidth="1"/>
    <col min="9" max="10" width="14.57421875" style="47" customWidth="1"/>
    <col min="11" max="11" width="14.57421875" style="158" customWidth="1"/>
    <col min="12" max="12" width="13.140625" style="47" customWidth="1"/>
    <col min="13" max="13" width="18.421875" style="47" customWidth="1"/>
    <col min="14" max="14" width="25.421875" style="47" customWidth="1"/>
    <col min="15" max="15" width="17.57421875" style="47" customWidth="1"/>
    <col min="16" max="16" width="14.421875" style="46" customWidth="1"/>
    <col min="17" max="17" width="17.57421875" style="47" customWidth="1"/>
    <col min="18" max="16384" width="9.140625" style="46" customWidth="1"/>
  </cols>
  <sheetData>
    <row r="1" spans="12:17" ht="19.5" customHeight="1">
      <c r="L1" s="404" t="s">
        <v>62</v>
      </c>
      <c r="M1" s="404"/>
      <c r="N1" s="404"/>
      <c r="O1" s="46"/>
      <c r="P1" s="263"/>
      <c r="Q1" s="46"/>
    </row>
    <row r="2" ht="15" customHeight="1">
      <c r="P2" s="158"/>
    </row>
    <row r="3" spans="1:17" ht="39" customHeight="1">
      <c r="A3" s="405" t="s">
        <v>354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6"/>
      <c r="P3" s="263"/>
      <c r="Q3" s="46"/>
    </row>
    <row r="4" spans="1:17" s="48" customFormat="1" ht="24.75" customHeight="1">
      <c r="A4" s="363" t="s">
        <v>44</v>
      </c>
      <c r="B4" s="363" t="s">
        <v>27</v>
      </c>
      <c r="C4" s="363" t="s">
        <v>43</v>
      </c>
      <c r="D4" s="363" t="s">
        <v>15</v>
      </c>
      <c r="E4" s="398" t="s">
        <v>56</v>
      </c>
      <c r="F4" s="398"/>
      <c r="G4" s="398"/>
      <c r="H4" s="398"/>
      <c r="I4" s="398"/>
      <c r="J4" s="398"/>
      <c r="K4" s="398"/>
      <c r="L4" s="363" t="s">
        <v>46</v>
      </c>
      <c r="M4" s="363" t="s">
        <v>47</v>
      </c>
      <c r="N4" s="390" t="s">
        <v>208</v>
      </c>
      <c r="O4" s="359" t="s">
        <v>361</v>
      </c>
      <c r="P4" s="376" t="s">
        <v>313</v>
      </c>
      <c r="Q4" s="355" t="s">
        <v>322</v>
      </c>
    </row>
    <row r="5" spans="1:17" s="48" customFormat="1" ht="150.75" customHeight="1">
      <c r="A5" s="386"/>
      <c r="B5" s="386"/>
      <c r="C5" s="386"/>
      <c r="D5" s="386"/>
      <c r="E5" s="229" t="s">
        <v>327</v>
      </c>
      <c r="F5" s="229" t="s">
        <v>335</v>
      </c>
      <c r="G5" s="238" t="s">
        <v>341</v>
      </c>
      <c r="H5" s="289" t="s">
        <v>353</v>
      </c>
      <c r="I5" s="290" t="s">
        <v>362</v>
      </c>
      <c r="J5" s="240"/>
      <c r="K5" s="240" t="s">
        <v>363</v>
      </c>
      <c r="L5" s="386"/>
      <c r="M5" s="386"/>
      <c r="N5" s="391"/>
      <c r="O5" s="359"/>
      <c r="P5" s="378"/>
      <c r="Q5" s="355"/>
    </row>
    <row r="6" spans="1:16" s="49" customFormat="1" ht="35.25" customHeight="1">
      <c r="A6" s="325" t="s">
        <v>33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253"/>
    </row>
    <row r="7" spans="1:17" s="49" customFormat="1" ht="95.25" customHeight="1">
      <c r="A7" s="87" t="s">
        <v>158</v>
      </c>
      <c r="B7" s="116" t="s">
        <v>28</v>
      </c>
      <c r="C7" s="117" t="s">
        <v>229</v>
      </c>
      <c r="D7" s="117" t="s">
        <v>86</v>
      </c>
      <c r="E7" s="81">
        <v>95</v>
      </c>
      <c r="F7" s="81"/>
      <c r="G7" s="81">
        <v>150</v>
      </c>
      <c r="H7" s="152">
        <v>114</v>
      </c>
      <c r="I7" s="152"/>
      <c r="J7" s="152"/>
      <c r="K7" s="168">
        <v>115.01</v>
      </c>
      <c r="L7" s="82">
        <f aca="true" t="shared" si="0" ref="L7:L25">COUNT(E7:K7)</f>
        <v>4</v>
      </c>
      <c r="M7" s="83">
        <f aca="true" t="shared" si="1" ref="M7:M25">STDEVA(E7:K7)/(SUM(E7:K7)/COUNTIF(E7:K7,"&gt;0"))</f>
        <v>0.1934719808118403</v>
      </c>
      <c r="N7" s="84">
        <f aca="true" t="shared" si="2" ref="N7:N25">1/L7*(SUM(E7:K7))</f>
        <v>118.5025</v>
      </c>
      <c r="O7" s="89">
        <f>N7</f>
        <v>118.5025</v>
      </c>
      <c r="P7" s="104">
        <v>91.32</v>
      </c>
      <c r="Q7" s="81">
        <f>P7</f>
        <v>91.32</v>
      </c>
    </row>
    <row r="8" spans="1:17" s="49" customFormat="1" ht="95.25" customHeight="1">
      <c r="A8" s="204" t="s">
        <v>158</v>
      </c>
      <c r="B8" s="205" t="s">
        <v>28</v>
      </c>
      <c r="C8" s="206" t="s">
        <v>292</v>
      </c>
      <c r="D8" s="206" t="s">
        <v>86</v>
      </c>
      <c r="E8" s="81">
        <v>140</v>
      </c>
      <c r="F8" s="81"/>
      <c r="G8" s="81">
        <v>140</v>
      </c>
      <c r="H8" s="152">
        <v>110</v>
      </c>
      <c r="I8" s="152"/>
      <c r="J8" s="152"/>
      <c r="K8" s="168">
        <v>115.01</v>
      </c>
      <c r="L8" s="82">
        <f t="shared" si="0"/>
        <v>4</v>
      </c>
      <c r="M8" s="83">
        <f t="shared" si="1"/>
        <v>0.12677347851885404</v>
      </c>
      <c r="N8" s="84">
        <f t="shared" si="2"/>
        <v>126.2525</v>
      </c>
      <c r="O8" s="89">
        <f aca="true" t="shared" si="3" ref="O8:O20">N8</f>
        <v>126.2525</v>
      </c>
      <c r="P8" s="104">
        <v>85.67</v>
      </c>
      <c r="Q8" s="81">
        <f aca="true" t="shared" si="4" ref="Q8:Q20">P8</f>
        <v>85.67</v>
      </c>
    </row>
    <row r="9" spans="1:17" s="49" customFormat="1" ht="95.25" customHeight="1">
      <c r="A9" s="87" t="s">
        <v>158</v>
      </c>
      <c r="B9" s="116" t="s">
        <v>28</v>
      </c>
      <c r="C9" s="117" t="s">
        <v>242</v>
      </c>
      <c r="D9" s="117" t="s">
        <v>86</v>
      </c>
      <c r="E9" s="81">
        <v>120</v>
      </c>
      <c r="F9" s="81"/>
      <c r="G9" s="81">
        <v>155</v>
      </c>
      <c r="H9" s="81">
        <v>123</v>
      </c>
      <c r="I9" s="81"/>
      <c r="J9" s="81"/>
      <c r="K9" s="135">
        <v>115.01</v>
      </c>
      <c r="L9" s="82">
        <f t="shared" si="0"/>
        <v>4</v>
      </c>
      <c r="M9" s="83">
        <f t="shared" si="1"/>
        <v>0.14139003196231015</v>
      </c>
      <c r="N9" s="84">
        <f t="shared" si="2"/>
        <v>128.2525</v>
      </c>
      <c r="O9" s="89">
        <f t="shared" si="3"/>
        <v>128.2525</v>
      </c>
      <c r="P9" s="104">
        <v>101</v>
      </c>
      <c r="Q9" s="81">
        <f t="shared" si="4"/>
        <v>101</v>
      </c>
    </row>
    <row r="10" spans="1:17" s="49" customFormat="1" ht="84.75" customHeight="1">
      <c r="A10" s="79" t="s">
        <v>53</v>
      </c>
      <c r="B10" s="79" t="s">
        <v>28</v>
      </c>
      <c r="C10" s="80" t="s">
        <v>165</v>
      </c>
      <c r="D10" s="80" t="s">
        <v>86</v>
      </c>
      <c r="E10" s="81">
        <v>130</v>
      </c>
      <c r="F10" s="81"/>
      <c r="G10" s="81">
        <v>130</v>
      </c>
      <c r="H10" s="151">
        <v>122</v>
      </c>
      <c r="I10" s="151"/>
      <c r="J10" s="151"/>
      <c r="K10" s="167">
        <v>121.27</v>
      </c>
      <c r="L10" s="82">
        <f t="shared" si="0"/>
        <v>4</v>
      </c>
      <c r="M10" s="83">
        <f t="shared" si="1"/>
        <v>0.0384582543925031</v>
      </c>
      <c r="N10" s="84">
        <f t="shared" si="2"/>
        <v>125.8175</v>
      </c>
      <c r="O10" s="89">
        <f t="shared" si="3"/>
        <v>125.8175</v>
      </c>
      <c r="P10" s="104">
        <v>92.84</v>
      </c>
      <c r="Q10" s="81">
        <f t="shared" si="4"/>
        <v>92.84</v>
      </c>
    </row>
    <row r="11" spans="1:17" s="49" customFormat="1" ht="84.75" customHeight="1">
      <c r="A11" s="87" t="s">
        <v>53</v>
      </c>
      <c r="B11" s="116" t="s">
        <v>28</v>
      </c>
      <c r="C11" s="117" t="s">
        <v>230</v>
      </c>
      <c r="D11" s="117" t="s">
        <v>86</v>
      </c>
      <c r="E11" s="81">
        <v>130</v>
      </c>
      <c r="F11" s="81"/>
      <c r="G11" s="81">
        <v>135</v>
      </c>
      <c r="H11" s="152">
        <v>130</v>
      </c>
      <c r="I11" s="152"/>
      <c r="J11" s="152"/>
      <c r="K11" s="168">
        <v>123.85</v>
      </c>
      <c r="L11" s="82">
        <f t="shared" si="0"/>
        <v>4</v>
      </c>
      <c r="M11" s="83">
        <f t="shared" si="1"/>
        <v>0.035185953190182744</v>
      </c>
      <c r="N11" s="84">
        <f t="shared" si="2"/>
        <v>129.7125</v>
      </c>
      <c r="O11" s="89">
        <f t="shared" si="3"/>
        <v>129.7125</v>
      </c>
      <c r="P11" s="104">
        <v>94.26</v>
      </c>
      <c r="Q11" s="81">
        <f t="shared" si="4"/>
        <v>94.26</v>
      </c>
    </row>
    <row r="12" spans="1:17" s="51" customFormat="1" ht="32.25" customHeight="1">
      <c r="A12" s="87" t="s">
        <v>161</v>
      </c>
      <c r="B12" s="116" t="s">
        <v>28</v>
      </c>
      <c r="C12" s="117" t="s">
        <v>225</v>
      </c>
      <c r="D12" s="117" t="s">
        <v>86</v>
      </c>
      <c r="E12" s="81"/>
      <c r="F12" s="81"/>
      <c r="G12" s="81">
        <v>70</v>
      </c>
      <c r="H12" s="152">
        <v>58</v>
      </c>
      <c r="I12" s="152"/>
      <c r="J12" s="152"/>
      <c r="K12" s="168">
        <v>61.52</v>
      </c>
      <c r="L12" s="82">
        <f t="shared" si="0"/>
        <v>3</v>
      </c>
      <c r="M12" s="83">
        <f t="shared" si="1"/>
        <v>0.09764371590798492</v>
      </c>
      <c r="N12" s="84">
        <f t="shared" si="2"/>
        <v>63.17333333333333</v>
      </c>
      <c r="O12" s="89">
        <f t="shared" si="3"/>
        <v>63.17333333333333</v>
      </c>
      <c r="P12" s="104">
        <v>79.62</v>
      </c>
      <c r="Q12" s="81">
        <f t="shared" si="4"/>
        <v>79.62</v>
      </c>
    </row>
    <row r="13" spans="1:17" s="51" customFormat="1" ht="32.25" customHeight="1">
      <c r="A13" s="204" t="s">
        <v>161</v>
      </c>
      <c r="B13" s="205" t="s">
        <v>28</v>
      </c>
      <c r="C13" s="206" t="s">
        <v>293</v>
      </c>
      <c r="D13" s="206" t="s">
        <v>86</v>
      </c>
      <c r="E13" s="81">
        <v>60</v>
      </c>
      <c r="F13" s="81"/>
      <c r="G13" s="81">
        <v>67</v>
      </c>
      <c r="H13" s="152">
        <v>52</v>
      </c>
      <c r="I13" s="152"/>
      <c r="J13" s="152"/>
      <c r="K13" s="168">
        <v>61.52</v>
      </c>
      <c r="L13" s="82">
        <f t="shared" si="0"/>
        <v>4</v>
      </c>
      <c r="M13" s="83">
        <f t="shared" si="1"/>
        <v>0.10307540967484945</v>
      </c>
      <c r="N13" s="84">
        <f t="shared" si="2"/>
        <v>60.13</v>
      </c>
      <c r="O13" s="89">
        <f t="shared" si="3"/>
        <v>60.13</v>
      </c>
      <c r="P13" s="104">
        <v>59.47</v>
      </c>
      <c r="Q13" s="81">
        <f t="shared" si="4"/>
        <v>59.47</v>
      </c>
    </row>
    <row r="14" spans="1:17" s="49" customFormat="1" ht="29.25" customHeight="1">
      <c r="A14" s="79" t="s">
        <v>34</v>
      </c>
      <c r="B14" s="79" t="s">
        <v>28</v>
      </c>
      <c r="C14" s="80" t="s">
        <v>166</v>
      </c>
      <c r="D14" s="80" t="s">
        <v>86</v>
      </c>
      <c r="E14" s="81">
        <v>55</v>
      </c>
      <c r="F14" s="81"/>
      <c r="G14" s="81">
        <v>60</v>
      </c>
      <c r="H14" s="153"/>
      <c r="I14" s="153"/>
      <c r="J14" s="153"/>
      <c r="K14" s="169">
        <v>57.69</v>
      </c>
      <c r="L14" s="82">
        <f t="shared" si="0"/>
        <v>3</v>
      </c>
      <c r="M14" s="83">
        <f t="shared" si="1"/>
        <v>0.043472213377235495</v>
      </c>
      <c r="N14" s="84">
        <f t="shared" si="2"/>
        <v>57.56333333333333</v>
      </c>
      <c r="O14" s="89">
        <f t="shared" si="3"/>
        <v>57.56333333333333</v>
      </c>
      <c r="P14" s="104">
        <v>48.94</v>
      </c>
      <c r="Q14" s="81">
        <f t="shared" si="4"/>
        <v>48.94</v>
      </c>
    </row>
    <row r="15" spans="1:17" s="49" customFormat="1" ht="29.25" customHeight="1">
      <c r="A15" s="87" t="s">
        <v>34</v>
      </c>
      <c r="B15" s="116" t="s">
        <v>28</v>
      </c>
      <c r="C15" s="117" t="s">
        <v>243</v>
      </c>
      <c r="D15" s="117" t="s">
        <v>86</v>
      </c>
      <c r="E15" s="81">
        <v>55</v>
      </c>
      <c r="F15" s="81"/>
      <c r="G15" s="81">
        <v>65</v>
      </c>
      <c r="H15" s="86"/>
      <c r="I15" s="86"/>
      <c r="J15" s="86"/>
      <c r="K15" s="160">
        <v>57.69</v>
      </c>
      <c r="L15" s="82">
        <f t="shared" si="0"/>
        <v>3</v>
      </c>
      <c r="M15" s="83">
        <f t="shared" si="1"/>
        <v>0.08736812436804753</v>
      </c>
      <c r="N15" s="84">
        <f t="shared" si="2"/>
        <v>59.23</v>
      </c>
      <c r="O15" s="89">
        <f t="shared" si="3"/>
        <v>59.23</v>
      </c>
      <c r="P15" s="104">
        <v>54.25</v>
      </c>
      <c r="Q15" s="81">
        <f t="shared" si="4"/>
        <v>54.25</v>
      </c>
    </row>
    <row r="16" spans="1:17" s="49" customFormat="1" ht="30.75" customHeight="1">
      <c r="A16" s="87" t="s">
        <v>159</v>
      </c>
      <c r="B16" s="79" t="s">
        <v>28</v>
      </c>
      <c r="C16" s="80" t="s">
        <v>167</v>
      </c>
      <c r="D16" s="80" t="s">
        <v>86</v>
      </c>
      <c r="E16" s="81">
        <v>49</v>
      </c>
      <c r="F16" s="81"/>
      <c r="G16" s="81">
        <v>50</v>
      </c>
      <c r="H16" s="153">
        <v>50</v>
      </c>
      <c r="I16" s="153"/>
      <c r="J16" s="153"/>
      <c r="K16" s="169"/>
      <c r="L16" s="82">
        <f t="shared" si="0"/>
        <v>3</v>
      </c>
      <c r="M16" s="83">
        <f t="shared" si="1"/>
        <v>0.011624502064220655</v>
      </c>
      <c r="N16" s="84">
        <f t="shared" si="2"/>
        <v>49.666666666666664</v>
      </c>
      <c r="O16" s="89">
        <f t="shared" si="3"/>
        <v>49.666666666666664</v>
      </c>
      <c r="P16" s="104">
        <v>47.96</v>
      </c>
      <c r="Q16" s="81">
        <f t="shared" si="4"/>
        <v>47.96</v>
      </c>
    </row>
    <row r="17" spans="1:17" s="49" customFormat="1" ht="43.5" customHeight="1">
      <c r="A17" s="87" t="s">
        <v>160</v>
      </c>
      <c r="B17" s="79" t="s">
        <v>28</v>
      </c>
      <c r="C17" s="80" t="s">
        <v>168</v>
      </c>
      <c r="D17" s="80" t="s">
        <v>86</v>
      </c>
      <c r="E17" s="81">
        <v>52</v>
      </c>
      <c r="F17" s="81"/>
      <c r="G17" s="81">
        <v>50</v>
      </c>
      <c r="H17" s="154">
        <v>50</v>
      </c>
      <c r="I17" s="154"/>
      <c r="J17" s="154"/>
      <c r="K17" s="170">
        <v>49.08</v>
      </c>
      <c r="L17" s="82">
        <f t="shared" si="0"/>
        <v>4</v>
      </c>
      <c r="M17" s="83">
        <f t="shared" si="1"/>
        <v>0.02451123215800206</v>
      </c>
      <c r="N17" s="84">
        <f t="shared" si="2"/>
        <v>50.269999999999996</v>
      </c>
      <c r="O17" s="89">
        <f t="shared" si="3"/>
        <v>50.269999999999996</v>
      </c>
      <c r="P17" s="104">
        <v>43.33</v>
      </c>
      <c r="Q17" s="81">
        <f t="shared" si="4"/>
        <v>43.33</v>
      </c>
    </row>
    <row r="18" spans="1:17" s="49" customFormat="1" ht="31.5" customHeight="1">
      <c r="A18" s="87" t="s">
        <v>67</v>
      </c>
      <c r="B18" s="79" t="s">
        <v>28</v>
      </c>
      <c r="C18" s="80" t="s">
        <v>169</v>
      </c>
      <c r="D18" s="80" t="s">
        <v>86</v>
      </c>
      <c r="E18" s="81">
        <v>55</v>
      </c>
      <c r="F18" s="81"/>
      <c r="G18" s="81">
        <v>54</v>
      </c>
      <c r="H18" s="154">
        <v>50</v>
      </c>
      <c r="I18" s="154"/>
      <c r="J18" s="154"/>
      <c r="K18" s="170"/>
      <c r="L18" s="82">
        <f t="shared" si="0"/>
        <v>3</v>
      </c>
      <c r="M18" s="83">
        <f t="shared" si="1"/>
        <v>0.049919836057822464</v>
      </c>
      <c r="N18" s="84">
        <f t="shared" si="2"/>
        <v>53</v>
      </c>
      <c r="O18" s="89">
        <f t="shared" si="3"/>
        <v>53</v>
      </c>
      <c r="P18" s="104">
        <v>37.96</v>
      </c>
      <c r="Q18" s="81">
        <f t="shared" si="4"/>
        <v>37.96</v>
      </c>
    </row>
    <row r="19" spans="1:17" s="49" customFormat="1" ht="31.5" customHeight="1">
      <c r="A19" s="91" t="s">
        <v>67</v>
      </c>
      <c r="B19" s="116" t="s">
        <v>28</v>
      </c>
      <c r="C19" s="117" t="s">
        <v>244</v>
      </c>
      <c r="D19" s="117" t="s">
        <v>86</v>
      </c>
      <c r="E19" s="81">
        <v>60</v>
      </c>
      <c r="F19" s="81"/>
      <c r="G19" s="81">
        <v>52</v>
      </c>
      <c r="H19" s="86">
        <v>57</v>
      </c>
      <c r="I19" s="86"/>
      <c r="J19" s="86"/>
      <c r="K19" s="160"/>
      <c r="L19" s="82">
        <f t="shared" si="0"/>
        <v>3</v>
      </c>
      <c r="M19" s="83">
        <f t="shared" si="1"/>
        <v>0.07174174942592983</v>
      </c>
      <c r="N19" s="84">
        <f t="shared" si="2"/>
        <v>56.33333333333333</v>
      </c>
      <c r="O19" s="89">
        <f t="shared" si="3"/>
        <v>56.33333333333333</v>
      </c>
      <c r="P19" s="104">
        <v>56.6</v>
      </c>
      <c r="Q19" s="81">
        <f t="shared" si="4"/>
        <v>56.6</v>
      </c>
    </row>
    <row r="20" spans="1:17" s="49" customFormat="1" ht="49.5" customHeight="1">
      <c r="A20" s="204" t="s">
        <v>294</v>
      </c>
      <c r="B20" s="205" t="s">
        <v>28</v>
      </c>
      <c r="C20" s="206" t="s">
        <v>295</v>
      </c>
      <c r="D20" s="206" t="s">
        <v>296</v>
      </c>
      <c r="E20" s="81">
        <v>45</v>
      </c>
      <c r="F20" s="81">
        <v>81</v>
      </c>
      <c r="G20" s="81">
        <v>59</v>
      </c>
      <c r="H20" s="203">
        <v>47</v>
      </c>
      <c r="I20" s="203"/>
      <c r="J20" s="203"/>
      <c r="K20" s="169">
        <v>51.06</v>
      </c>
      <c r="L20" s="82">
        <f t="shared" si="0"/>
        <v>5</v>
      </c>
      <c r="M20" s="83">
        <f t="shared" si="1"/>
        <v>0.25878521870466403</v>
      </c>
      <c r="N20" s="84">
        <f t="shared" si="2"/>
        <v>56.612</v>
      </c>
      <c r="O20" s="89">
        <f t="shared" si="3"/>
        <v>56.612</v>
      </c>
      <c r="P20" s="104">
        <v>42.72</v>
      </c>
      <c r="Q20" s="81">
        <f t="shared" si="4"/>
        <v>42.72</v>
      </c>
    </row>
    <row r="21" spans="1:17" s="49" customFormat="1" ht="42" customHeight="1">
      <c r="A21" s="87" t="s">
        <v>162</v>
      </c>
      <c r="B21" s="79" t="s">
        <v>28</v>
      </c>
      <c r="C21" s="80" t="s">
        <v>170</v>
      </c>
      <c r="D21" s="80" t="s">
        <v>86</v>
      </c>
      <c r="E21" s="81">
        <v>100</v>
      </c>
      <c r="F21" s="81"/>
      <c r="G21" s="81">
        <v>140</v>
      </c>
      <c r="H21" s="155">
        <v>100</v>
      </c>
      <c r="I21" s="155"/>
      <c r="J21" s="155"/>
      <c r="K21" s="171">
        <v>126.87</v>
      </c>
      <c r="L21" s="82">
        <f t="shared" si="0"/>
        <v>4</v>
      </c>
      <c r="M21" s="83">
        <f t="shared" si="1"/>
        <v>0.1716462243484803</v>
      </c>
      <c r="N21" s="84">
        <f t="shared" si="2"/>
        <v>116.7175</v>
      </c>
      <c r="O21" s="89">
        <f>N21</f>
        <v>116.7175</v>
      </c>
      <c r="P21" s="104">
        <v>108.24</v>
      </c>
      <c r="Q21" s="81">
        <f>P21</f>
        <v>108.24</v>
      </c>
    </row>
    <row r="22" spans="1:17" s="49" customFormat="1" ht="50.25" customHeight="1">
      <c r="A22" s="87" t="s">
        <v>162</v>
      </c>
      <c r="B22" s="116" t="s">
        <v>28</v>
      </c>
      <c r="C22" s="183" t="s">
        <v>261</v>
      </c>
      <c r="D22" s="117" t="s">
        <v>86</v>
      </c>
      <c r="E22" s="81">
        <v>190</v>
      </c>
      <c r="F22" s="81"/>
      <c r="G22" s="81">
        <v>150</v>
      </c>
      <c r="H22" s="88">
        <v>120</v>
      </c>
      <c r="I22" s="88"/>
      <c r="J22" s="88"/>
      <c r="K22" s="161">
        <v>126.87</v>
      </c>
      <c r="L22" s="172">
        <f t="shared" si="0"/>
        <v>4</v>
      </c>
      <c r="M22" s="83">
        <f t="shared" si="1"/>
        <v>0.21524388520554175</v>
      </c>
      <c r="N22" s="84">
        <f t="shared" si="2"/>
        <v>146.7175</v>
      </c>
      <c r="O22" s="89">
        <f>N22</f>
        <v>146.7175</v>
      </c>
      <c r="P22" s="104">
        <v>134.17</v>
      </c>
      <c r="Q22" s="81">
        <f>P22</f>
        <v>134.17</v>
      </c>
    </row>
    <row r="23" spans="1:17" s="49" customFormat="1" ht="42" customHeight="1">
      <c r="A23" s="87" t="s">
        <v>245</v>
      </c>
      <c r="B23" s="116" t="s">
        <v>28</v>
      </c>
      <c r="C23" s="117" t="s">
        <v>246</v>
      </c>
      <c r="D23" s="117" t="s">
        <v>86</v>
      </c>
      <c r="E23" s="81">
        <v>80</v>
      </c>
      <c r="F23" s="81"/>
      <c r="G23" s="81"/>
      <c r="H23" s="88">
        <v>63</v>
      </c>
      <c r="I23" s="88">
        <v>67</v>
      </c>
      <c r="J23" s="88"/>
      <c r="K23" s="161"/>
      <c r="L23" s="82">
        <f t="shared" si="0"/>
        <v>3</v>
      </c>
      <c r="M23" s="83">
        <f t="shared" si="1"/>
        <v>0.12697420596165127</v>
      </c>
      <c r="N23" s="84">
        <f t="shared" si="2"/>
        <v>70</v>
      </c>
      <c r="O23" s="89">
        <f>N23</f>
        <v>70</v>
      </c>
      <c r="P23" s="104">
        <v>60.86</v>
      </c>
      <c r="Q23" s="81">
        <f>P23</f>
        <v>60.86</v>
      </c>
    </row>
    <row r="24" spans="1:17" s="49" customFormat="1" ht="62.25" customHeight="1">
      <c r="A24" s="87" t="s">
        <v>163</v>
      </c>
      <c r="B24" s="79" t="s">
        <v>28</v>
      </c>
      <c r="C24" s="80" t="s">
        <v>171</v>
      </c>
      <c r="D24" s="80" t="s">
        <v>86</v>
      </c>
      <c r="E24" s="81">
        <v>180</v>
      </c>
      <c r="F24" s="81"/>
      <c r="G24" s="81">
        <v>170</v>
      </c>
      <c r="H24" s="155">
        <v>198</v>
      </c>
      <c r="I24" s="155"/>
      <c r="J24" s="155"/>
      <c r="K24" s="171">
        <v>83.53</v>
      </c>
      <c r="L24" s="82">
        <f t="shared" si="0"/>
        <v>4</v>
      </c>
      <c r="M24" s="83">
        <f t="shared" si="1"/>
        <v>0.32241852247055935</v>
      </c>
      <c r="N24" s="84">
        <f t="shared" si="2"/>
        <v>157.8825</v>
      </c>
      <c r="O24" s="89">
        <f>N24</f>
        <v>157.8825</v>
      </c>
      <c r="P24" s="104">
        <v>141.21</v>
      </c>
      <c r="Q24" s="81">
        <f>P24</f>
        <v>141.21</v>
      </c>
    </row>
    <row r="25" spans="1:17" s="51" customFormat="1" ht="47.25" customHeight="1">
      <c r="A25" s="79" t="s">
        <v>164</v>
      </c>
      <c r="B25" s="79" t="s">
        <v>28</v>
      </c>
      <c r="C25" s="134" t="s">
        <v>172</v>
      </c>
      <c r="D25" s="80" t="s">
        <v>86</v>
      </c>
      <c r="E25" s="81">
        <v>65</v>
      </c>
      <c r="F25" s="81"/>
      <c r="G25" s="81">
        <v>65</v>
      </c>
      <c r="H25" s="155">
        <v>65</v>
      </c>
      <c r="I25" s="155"/>
      <c r="J25" s="155"/>
      <c r="K25" s="171">
        <v>83.53</v>
      </c>
      <c r="L25" s="82">
        <f t="shared" si="0"/>
        <v>4</v>
      </c>
      <c r="M25" s="83">
        <f t="shared" si="1"/>
        <v>0.1330556852044672</v>
      </c>
      <c r="N25" s="84">
        <f t="shared" si="2"/>
        <v>69.6325</v>
      </c>
      <c r="O25" s="89">
        <f>N25</f>
        <v>69.6325</v>
      </c>
      <c r="P25" s="104">
        <v>52.81</v>
      </c>
      <c r="Q25" s="81">
        <f>P25</f>
        <v>52.81</v>
      </c>
    </row>
    <row r="26" spans="1:16" s="120" customFormat="1" ht="33" customHeight="1">
      <c r="A26" s="400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2"/>
      <c r="N26" s="402"/>
      <c r="P26" s="264"/>
    </row>
    <row r="27" spans="1:17" s="52" customFormat="1" ht="52.5" customHeight="1">
      <c r="A27" s="61"/>
      <c r="B27" s="61"/>
      <c r="C27" s="61"/>
      <c r="D27" s="62"/>
      <c r="E27" s="63"/>
      <c r="F27" s="63"/>
      <c r="G27" s="63"/>
      <c r="H27" s="162"/>
      <c r="I27" s="63"/>
      <c r="J27" s="63"/>
      <c r="K27" s="162"/>
      <c r="L27" s="64"/>
      <c r="M27" s="64"/>
      <c r="N27" s="64"/>
      <c r="O27" s="64"/>
      <c r="P27" s="265"/>
      <c r="Q27" s="64"/>
    </row>
    <row r="28" spans="1:17" ht="42" customHeight="1">
      <c r="A28" s="354" t="s">
        <v>44</v>
      </c>
      <c r="B28" s="354" t="s">
        <v>27</v>
      </c>
      <c r="C28" s="354" t="s">
        <v>43</v>
      </c>
      <c r="D28" s="354" t="s">
        <v>15</v>
      </c>
      <c r="E28" s="396" t="s">
        <v>56</v>
      </c>
      <c r="F28" s="396"/>
      <c r="G28" s="396"/>
      <c r="H28" s="396"/>
      <c r="I28" s="396"/>
      <c r="J28" s="396"/>
      <c r="K28" s="396"/>
      <c r="L28" s="354" t="s">
        <v>46</v>
      </c>
      <c r="M28" s="354" t="s">
        <v>47</v>
      </c>
      <c r="N28" s="399" t="s">
        <v>208</v>
      </c>
      <c r="O28" s="359" t="s">
        <v>328</v>
      </c>
      <c r="P28" s="376" t="s">
        <v>311</v>
      </c>
      <c r="Q28" s="355" t="s">
        <v>320</v>
      </c>
    </row>
    <row r="29" spans="1:17" ht="126.75" customHeight="1">
      <c r="A29" s="389"/>
      <c r="B29" s="389"/>
      <c r="C29" s="389"/>
      <c r="D29" s="389"/>
      <c r="E29" s="229" t="s">
        <v>327</v>
      </c>
      <c r="F29" s="229" t="s">
        <v>340</v>
      </c>
      <c r="G29" s="283" t="s">
        <v>353</v>
      </c>
      <c r="H29" s="239" t="s">
        <v>360</v>
      </c>
      <c r="I29" s="240"/>
      <c r="J29" s="240"/>
      <c r="K29" s="240"/>
      <c r="L29" s="389"/>
      <c r="M29" s="389"/>
      <c r="N29" s="399"/>
      <c r="O29" s="359"/>
      <c r="P29" s="378"/>
      <c r="Q29" s="355"/>
    </row>
    <row r="30" spans="1:17" ht="42.75" customHeight="1">
      <c r="A30" s="355" t="s">
        <v>132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266"/>
      <c r="Q30" s="46"/>
    </row>
    <row r="31" spans="1:17" ht="108.75" customHeight="1">
      <c r="A31" s="79" t="s">
        <v>35</v>
      </c>
      <c r="B31" s="79" t="s">
        <v>28</v>
      </c>
      <c r="C31" s="80" t="s">
        <v>8</v>
      </c>
      <c r="D31" s="80" t="s">
        <v>17</v>
      </c>
      <c r="E31" s="81">
        <v>120</v>
      </c>
      <c r="F31" s="81">
        <v>160</v>
      </c>
      <c r="G31" s="81">
        <v>150</v>
      </c>
      <c r="H31" s="135">
        <v>228.47</v>
      </c>
      <c r="I31" s="151"/>
      <c r="J31" s="151"/>
      <c r="K31" s="167"/>
      <c r="L31" s="82">
        <f aca="true" t="shared" si="5" ref="L31:L47">COUNT(E31:K31)</f>
        <v>4</v>
      </c>
      <c r="M31" s="83">
        <f aca="true" t="shared" si="6" ref="M31:M47">STDEVA(E31:K31)/(SUM(E31:K31)/COUNTIF(E31:K31,"&gt;0"))</f>
        <v>0.2784402737402877</v>
      </c>
      <c r="N31" s="84">
        <f aca="true" t="shared" si="7" ref="N31:N47">1/L31*(SUM(E31:K31))</f>
        <v>164.6175</v>
      </c>
      <c r="O31" s="89">
        <f>N31</f>
        <v>164.6175</v>
      </c>
      <c r="P31" s="104">
        <v>139.55</v>
      </c>
      <c r="Q31" s="81">
        <f>P31</f>
        <v>139.55</v>
      </c>
    </row>
    <row r="32" spans="1:17" ht="118.5" customHeight="1">
      <c r="A32" s="79" t="s">
        <v>103</v>
      </c>
      <c r="B32" s="79" t="s">
        <v>28</v>
      </c>
      <c r="C32" s="134" t="s">
        <v>262</v>
      </c>
      <c r="D32" s="80" t="s">
        <v>17</v>
      </c>
      <c r="E32" s="81">
        <v>170</v>
      </c>
      <c r="F32" s="81">
        <v>150</v>
      </c>
      <c r="G32" s="81">
        <v>150</v>
      </c>
      <c r="H32" s="159">
        <v>228.47</v>
      </c>
      <c r="I32" s="152"/>
      <c r="J32" s="152"/>
      <c r="K32" s="168"/>
      <c r="L32" s="82">
        <f t="shared" si="5"/>
        <v>4</v>
      </c>
      <c r="M32" s="83">
        <f t="shared" si="6"/>
        <v>0.21257307206762446</v>
      </c>
      <c r="N32" s="84">
        <f t="shared" si="7"/>
        <v>174.6175</v>
      </c>
      <c r="O32" s="89">
        <f aca="true" t="shared" si="8" ref="O32:O47">N32</f>
        <v>174.6175</v>
      </c>
      <c r="P32" s="104">
        <v>153.53</v>
      </c>
      <c r="Q32" s="81">
        <f aca="true" t="shared" si="9" ref="Q32:Q47">P32</f>
        <v>153.53</v>
      </c>
    </row>
    <row r="33" spans="1:17" ht="87" customHeight="1">
      <c r="A33" s="79" t="s">
        <v>108</v>
      </c>
      <c r="B33" s="79" t="s">
        <v>28</v>
      </c>
      <c r="C33" s="134" t="s">
        <v>263</v>
      </c>
      <c r="D33" s="80" t="s">
        <v>18</v>
      </c>
      <c r="E33" s="81">
        <v>160</v>
      </c>
      <c r="F33" s="81">
        <v>155</v>
      </c>
      <c r="G33" s="81">
        <v>190</v>
      </c>
      <c r="H33" s="159">
        <v>228.47</v>
      </c>
      <c r="I33" s="152"/>
      <c r="J33" s="152"/>
      <c r="K33" s="168"/>
      <c r="L33" s="82">
        <f t="shared" si="5"/>
        <v>4</v>
      </c>
      <c r="M33" s="83">
        <f t="shared" si="6"/>
        <v>0.1843739361721066</v>
      </c>
      <c r="N33" s="84">
        <f t="shared" si="7"/>
        <v>183.3675</v>
      </c>
      <c r="O33" s="89">
        <f t="shared" si="8"/>
        <v>183.3675</v>
      </c>
      <c r="P33" s="104">
        <v>149.39</v>
      </c>
      <c r="Q33" s="81">
        <f t="shared" si="9"/>
        <v>149.39</v>
      </c>
    </row>
    <row r="34" spans="1:17" ht="104.25" customHeight="1">
      <c r="A34" s="79" t="s">
        <v>36</v>
      </c>
      <c r="B34" s="79" t="s">
        <v>28</v>
      </c>
      <c r="C34" s="80" t="s">
        <v>66</v>
      </c>
      <c r="D34" s="80" t="s">
        <v>19</v>
      </c>
      <c r="E34" s="81">
        <v>120</v>
      </c>
      <c r="F34" s="81">
        <v>140</v>
      </c>
      <c r="G34" s="81">
        <v>130</v>
      </c>
      <c r="H34" s="159"/>
      <c r="I34" s="152"/>
      <c r="J34" s="152"/>
      <c r="K34" s="168"/>
      <c r="L34" s="172">
        <f t="shared" si="5"/>
        <v>3</v>
      </c>
      <c r="M34" s="83">
        <f t="shared" si="6"/>
        <v>0.07692307692307693</v>
      </c>
      <c r="N34" s="84">
        <f t="shared" si="7"/>
        <v>130</v>
      </c>
      <c r="O34" s="89">
        <f t="shared" si="8"/>
        <v>130</v>
      </c>
      <c r="P34" s="104">
        <v>124.09</v>
      </c>
      <c r="Q34" s="81">
        <f t="shared" si="9"/>
        <v>124.09</v>
      </c>
    </row>
    <row r="35" spans="1:17" ht="201" customHeight="1">
      <c r="A35" s="79" t="s">
        <v>54</v>
      </c>
      <c r="B35" s="79" t="s">
        <v>28</v>
      </c>
      <c r="C35" s="80" t="s">
        <v>9</v>
      </c>
      <c r="D35" s="134" t="s">
        <v>20</v>
      </c>
      <c r="E35" s="135">
        <v>155</v>
      </c>
      <c r="F35" s="135">
        <v>90</v>
      </c>
      <c r="G35" s="81">
        <v>140</v>
      </c>
      <c r="H35" s="135"/>
      <c r="I35" s="151"/>
      <c r="J35" s="151"/>
      <c r="K35" s="167"/>
      <c r="L35" s="82">
        <f t="shared" si="5"/>
        <v>3</v>
      </c>
      <c r="M35" s="83">
        <f t="shared" si="6"/>
        <v>0.26520230982678084</v>
      </c>
      <c r="N35" s="84">
        <f t="shared" si="7"/>
        <v>128.33333333333331</v>
      </c>
      <c r="O35" s="89">
        <f t="shared" si="8"/>
        <v>128.33333333333331</v>
      </c>
      <c r="P35" s="104">
        <v>138.17</v>
      </c>
      <c r="Q35" s="81">
        <f t="shared" si="9"/>
        <v>138.17</v>
      </c>
    </row>
    <row r="36" spans="1:17" ht="102.75" customHeight="1">
      <c r="A36" s="79" t="s">
        <v>119</v>
      </c>
      <c r="B36" s="90" t="s">
        <v>28</v>
      </c>
      <c r="C36" s="80" t="s">
        <v>120</v>
      </c>
      <c r="D36" s="80" t="s">
        <v>20</v>
      </c>
      <c r="E36" s="81">
        <v>160</v>
      </c>
      <c r="F36" s="81">
        <v>110</v>
      </c>
      <c r="G36" s="81">
        <v>140</v>
      </c>
      <c r="H36" s="159"/>
      <c r="I36" s="152"/>
      <c r="J36" s="152"/>
      <c r="K36" s="168"/>
      <c r="L36" s="172">
        <f t="shared" si="5"/>
        <v>3</v>
      </c>
      <c r="M36" s="83">
        <f t="shared" si="6"/>
        <v>0.1841423032992864</v>
      </c>
      <c r="N36" s="84">
        <f t="shared" si="7"/>
        <v>136.66666666666666</v>
      </c>
      <c r="O36" s="89">
        <f t="shared" si="8"/>
        <v>136.66666666666666</v>
      </c>
      <c r="P36" s="104">
        <v>128.08</v>
      </c>
      <c r="Q36" s="81">
        <f t="shared" si="9"/>
        <v>128.08</v>
      </c>
    </row>
    <row r="37" spans="1:17" ht="95.25" customHeight="1">
      <c r="A37" s="91" t="s">
        <v>109</v>
      </c>
      <c r="B37" s="79" t="s">
        <v>28</v>
      </c>
      <c r="C37" s="80" t="s">
        <v>110</v>
      </c>
      <c r="D37" s="134" t="s">
        <v>247</v>
      </c>
      <c r="E37" s="81">
        <v>160</v>
      </c>
      <c r="F37" s="81">
        <v>150</v>
      </c>
      <c r="G37" s="81">
        <v>170</v>
      </c>
      <c r="H37" s="159"/>
      <c r="I37" s="152"/>
      <c r="J37" s="152"/>
      <c r="K37" s="168"/>
      <c r="L37" s="82">
        <f t="shared" si="5"/>
        <v>3</v>
      </c>
      <c r="M37" s="83">
        <f t="shared" si="6"/>
        <v>0.0625</v>
      </c>
      <c r="N37" s="84">
        <f t="shared" si="7"/>
        <v>160</v>
      </c>
      <c r="O37" s="89">
        <f t="shared" si="8"/>
        <v>160</v>
      </c>
      <c r="P37" s="104">
        <v>179.75</v>
      </c>
      <c r="Q37" s="81">
        <f t="shared" si="9"/>
        <v>179.75</v>
      </c>
    </row>
    <row r="38" spans="1:17" ht="96.75" customHeight="1">
      <c r="A38" s="91" t="s">
        <v>109</v>
      </c>
      <c r="B38" s="79" t="s">
        <v>28</v>
      </c>
      <c r="C38" s="80" t="s">
        <v>111</v>
      </c>
      <c r="D38" s="80" t="s">
        <v>21</v>
      </c>
      <c r="E38" s="81">
        <v>160</v>
      </c>
      <c r="F38" s="81">
        <v>140</v>
      </c>
      <c r="G38" s="180">
        <v>170</v>
      </c>
      <c r="H38" s="159"/>
      <c r="I38" s="152"/>
      <c r="J38" s="152"/>
      <c r="K38" s="168"/>
      <c r="L38" s="172">
        <f t="shared" si="5"/>
        <v>3</v>
      </c>
      <c r="M38" s="83">
        <f t="shared" si="6"/>
        <v>0.09750161053097534</v>
      </c>
      <c r="N38" s="84">
        <f t="shared" si="7"/>
        <v>156.66666666666666</v>
      </c>
      <c r="O38" s="89">
        <f t="shared" si="8"/>
        <v>156.66666666666666</v>
      </c>
      <c r="P38" s="104">
        <v>188.84</v>
      </c>
      <c r="Q38" s="81">
        <f t="shared" si="9"/>
        <v>188.84</v>
      </c>
    </row>
    <row r="39" spans="1:17" ht="55.5" customHeight="1">
      <c r="A39" s="91" t="s">
        <v>5</v>
      </c>
      <c r="B39" s="79" t="s">
        <v>28</v>
      </c>
      <c r="C39" s="80" t="s">
        <v>6</v>
      </c>
      <c r="D39" s="80" t="s">
        <v>87</v>
      </c>
      <c r="E39" s="81">
        <v>220</v>
      </c>
      <c r="F39" s="233">
        <v>140</v>
      </c>
      <c r="G39" s="181">
        <v>160</v>
      </c>
      <c r="H39" s="159"/>
      <c r="I39" s="152"/>
      <c r="J39" s="152"/>
      <c r="K39" s="168"/>
      <c r="L39" s="82">
        <f t="shared" si="5"/>
        <v>3</v>
      </c>
      <c r="M39" s="83">
        <f t="shared" si="6"/>
        <v>0.24019223070763088</v>
      </c>
      <c r="N39" s="84">
        <f t="shared" si="7"/>
        <v>173.33333333333331</v>
      </c>
      <c r="O39" s="89">
        <f t="shared" si="8"/>
        <v>173.33333333333331</v>
      </c>
      <c r="P39" s="104">
        <v>166.45</v>
      </c>
      <c r="Q39" s="81">
        <f t="shared" si="9"/>
        <v>166.45</v>
      </c>
    </row>
    <row r="40" spans="1:17" ht="100.5" customHeight="1">
      <c r="A40" s="91" t="s">
        <v>173</v>
      </c>
      <c r="B40" s="79" t="s">
        <v>28</v>
      </c>
      <c r="C40" s="80" t="s">
        <v>174</v>
      </c>
      <c r="D40" s="80" t="s">
        <v>22</v>
      </c>
      <c r="E40" s="81">
        <v>130</v>
      </c>
      <c r="F40" s="233">
        <v>150</v>
      </c>
      <c r="G40" s="181">
        <v>190</v>
      </c>
      <c r="H40" s="135"/>
      <c r="I40" s="81"/>
      <c r="J40" s="81"/>
      <c r="K40" s="135"/>
      <c r="L40" s="172">
        <f t="shared" si="5"/>
        <v>3</v>
      </c>
      <c r="M40" s="83">
        <f t="shared" si="6"/>
        <v>0.1950032210619509</v>
      </c>
      <c r="N40" s="84">
        <f t="shared" si="7"/>
        <v>156.66666666666666</v>
      </c>
      <c r="O40" s="89">
        <f t="shared" si="8"/>
        <v>156.66666666666666</v>
      </c>
      <c r="P40" s="104">
        <v>162.1</v>
      </c>
      <c r="Q40" s="81">
        <f t="shared" si="9"/>
        <v>162.1</v>
      </c>
    </row>
    <row r="41" spans="1:17" ht="153.75" customHeight="1">
      <c r="A41" s="91" t="s">
        <v>175</v>
      </c>
      <c r="B41" s="79" t="s">
        <v>32</v>
      </c>
      <c r="C41" s="80" t="s">
        <v>185</v>
      </c>
      <c r="D41" s="80" t="s">
        <v>23</v>
      </c>
      <c r="E41" s="81">
        <v>90</v>
      </c>
      <c r="F41" s="233">
        <v>65</v>
      </c>
      <c r="G41" s="181">
        <v>75</v>
      </c>
      <c r="H41" s="135">
        <v>94.18</v>
      </c>
      <c r="I41" s="81"/>
      <c r="J41" s="81"/>
      <c r="K41" s="135"/>
      <c r="L41" s="172">
        <f t="shared" si="5"/>
        <v>4</v>
      </c>
      <c r="M41" s="83">
        <f t="shared" si="6"/>
        <v>0.16656716380626843</v>
      </c>
      <c r="N41" s="84">
        <f t="shared" si="7"/>
        <v>81.045</v>
      </c>
      <c r="O41" s="89">
        <f t="shared" si="8"/>
        <v>81.045</v>
      </c>
      <c r="P41" s="104">
        <v>92.14</v>
      </c>
      <c r="Q41" s="81">
        <f t="shared" si="9"/>
        <v>92.14</v>
      </c>
    </row>
    <row r="42" spans="1:17" ht="132.75" customHeight="1">
      <c r="A42" s="79" t="s">
        <v>175</v>
      </c>
      <c r="B42" s="79" t="s">
        <v>32</v>
      </c>
      <c r="C42" s="80" t="s">
        <v>186</v>
      </c>
      <c r="D42" s="80" t="s">
        <v>101</v>
      </c>
      <c r="E42" s="81">
        <v>120</v>
      </c>
      <c r="F42" s="233">
        <v>110</v>
      </c>
      <c r="G42" s="181">
        <v>100</v>
      </c>
      <c r="H42" s="135">
        <v>94.18</v>
      </c>
      <c r="I42" s="81"/>
      <c r="J42" s="81"/>
      <c r="K42" s="135"/>
      <c r="L42" s="172">
        <f t="shared" si="5"/>
        <v>4</v>
      </c>
      <c r="M42" s="83">
        <f t="shared" si="6"/>
        <v>0.10720116007286176</v>
      </c>
      <c r="N42" s="84">
        <f t="shared" si="7"/>
        <v>106.045</v>
      </c>
      <c r="O42" s="89">
        <f t="shared" si="8"/>
        <v>106.045</v>
      </c>
      <c r="P42" s="104">
        <v>102.14</v>
      </c>
      <c r="Q42" s="81">
        <f t="shared" si="9"/>
        <v>102.14</v>
      </c>
    </row>
    <row r="43" spans="1:17" ht="139.5" customHeight="1">
      <c r="A43" s="87" t="s">
        <v>175</v>
      </c>
      <c r="B43" s="116" t="s">
        <v>32</v>
      </c>
      <c r="C43" s="117" t="s">
        <v>249</v>
      </c>
      <c r="D43" s="117" t="s">
        <v>101</v>
      </c>
      <c r="E43" s="81">
        <v>80</v>
      </c>
      <c r="F43" s="233">
        <v>115</v>
      </c>
      <c r="G43" s="181">
        <v>100</v>
      </c>
      <c r="H43" s="135">
        <v>94.18</v>
      </c>
      <c r="I43" s="81"/>
      <c r="J43" s="81"/>
      <c r="K43" s="135"/>
      <c r="L43" s="172">
        <f t="shared" si="5"/>
        <v>4</v>
      </c>
      <c r="M43" s="83">
        <f t="shared" si="6"/>
        <v>0.1488958841563129</v>
      </c>
      <c r="N43" s="84">
        <f t="shared" si="7"/>
        <v>97.295</v>
      </c>
      <c r="O43" s="89">
        <f t="shared" si="8"/>
        <v>97.295</v>
      </c>
      <c r="P43" s="104">
        <v>108.64</v>
      </c>
      <c r="Q43" s="81">
        <f t="shared" si="9"/>
        <v>108.64</v>
      </c>
    </row>
    <row r="44" spans="1:17" ht="127.5" customHeight="1">
      <c r="A44" s="87" t="s">
        <v>175</v>
      </c>
      <c r="B44" s="116" t="s">
        <v>32</v>
      </c>
      <c r="C44" s="117" t="s">
        <v>250</v>
      </c>
      <c r="D44" s="117" t="s">
        <v>101</v>
      </c>
      <c r="E44" s="81">
        <v>100</v>
      </c>
      <c r="F44" s="233">
        <v>115</v>
      </c>
      <c r="G44" s="181">
        <v>100</v>
      </c>
      <c r="H44" s="135">
        <v>94.18</v>
      </c>
      <c r="I44" s="81"/>
      <c r="J44" s="81"/>
      <c r="K44" s="135"/>
      <c r="L44" s="172">
        <f t="shared" si="5"/>
        <v>4</v>
      </c>
      <c r="M44" s="83">
        <f t="shared" si="6"/>
        <v>0.08703517715063785</v>
      </c>
      <c r="N44" s="84">
        <f t="shared" si="7"/>
        <v>102.295</v>
      </c>
      <c r="O44" s="89">
        <f t="shared" si="8"/>
        <v>102.295</v>
      </c>
      <c r="P44" s="104">
        <v>107.59</v>
      </c>
      <c r="Q44" s="81">
        <f t="shared" si="9"/>
        <v>107.59</v>
      </c>
    </row>
    <row r="45" spans="1:17" ht="153.75" customHeight="1">
      <c r="A45" s="79" t="s">
        <v>175</v>
      </c>
      <c r="B45" s="79" t="s">
        <v>32</v>
      </c>
      <c r="C45" s="80" t="s">
        <v>248</v>
      </c>
      <c r="D45" s="80" t="s">
        <v>102</v>
      </c>
      <c r="E45" s="81">
        <v>140</v>
      </c>
      <c r="F45" s="233">
        <v>140</v>
      </c>
      <c r="G45" s="181">
        <v>120</v>
      </c>
      <c r="H45" s="135"/>
      <c r="I45" s="81"/>
      <c r="J45" s="81"/>
      <c r="K45" s="135"/>
      <c r="L45" s="172">
        <f t="shared" si="5"/>
        <v>3</v>
      </c>
      <c r="M45" s="83">
        <f t="shared" si="6"/>
        <v>0.08660254037844385</v>
      </c>
      <c r="N45" s="84">
        <f t="shared" si="7"/>
        <v>133.33333333333331</v>
      </c>
      <c r="O45" s="89">
        <f t="shared" si="8"/>
        <v>133.33333333333331</v>
      </c>
      <c r="P45" s="104">
        <v>109.64</v>
      </c>
      <c r="Q45" s="81">
        <f t="shared" si="9"/>
        <v>109.64</v>
      </c>
    </row>
    <row r="46" spans="1:17" ht="126" customHeight="1">
      <c r="A46" s="136" t="s">
        <v>68</v>
      </c>
      <c r="B46" s="136" t="s">
        <v>28</v>
      </c>
      <c r="C46" s="137" t="s">
        <v>98</v>
      </c>
      <c r="D46" s="137" t="s">
        <v>88</v>
      </c>
      <c r="E46" s="138">
        <v>300</v>
      </c>
      <c r="F46" s="234">
        <v>220</v>
      </c>
      <c r="G46" s="182">
        <v>320</v>
      </c>
      <c r="H46" s="163"/>
      <c r="I46" s="138"/>
      <c r="J46" s="138"/>
      <c r="K46" s="163"/>
      <c r="L46" s="139">
        <f t="shared" si="5"/>
        <v>3</v>
      </c>
      <c r="M46" s="140">
        <f t="shared" si="6"/>
        <v>0.1889822365046136</v>
      </c>
      <c r="N46" s="141">
        <f t="shared" si="7"/>
        <v>280</v>
      </c>
      <c r="O46" s="142">
        <f t="shared" si="8"/>
        <v>280</v>
      </c>
      <c r="P46" s="143">
        <v>269.04</v>
      </c>
      <c r="Q46" s="138">
        <f t="shared" si="9"/>
        <v>269.04</v>
      </c>
    </row>
    <row r="47" spans="1:17" ht="181.5" customHeight="1">
      <c r="A47" s="79" t="s">
        <v>251</v>
      </c>
      <c r="B47" s="79" t="s">
        <v>28</v>
      </c>
      <c r="C47" s="80" t="s">
        <v>252</v>
      </c>
      <c r="D47" s="80" t="s">
        <v>253</v>
      </c>
      <c r="E47" s="81">
        <v>190</v>
      </c>
      <c r="F47" s="81">
        <v>120</v>
      </c>
      <c r="G47" s="180">
        <v>125</v>
      </c>
      <c r="H47" s="135"/>
      <c r="I47" s="81"/>
      <c r="J47" s="81"/>
      <c r="K47" s="135"/>
      <c r="L47" s="172">
        <f t="shared" si="5"/>
        <v>3</v>
      </c>
      <c r="M47" s="83">
        <f t="shared" si="6"/>
        <v>0.26931895434160874</v>
      </c>
      <c r="N47" s="84">
        <f t="shared" si="7"/>
        <v>145</v>
      </c>
      <c r="O47" s="89">
        <f t="shared" si="8"/>
        <v>145</v>
      </c>
      <c r="P47" s="103">
        <v>112.67</v>
      </c>
      <c r="Q47" s="81">
        <f t="shared" si="9"/>
        <v>112.67</v>
      </c>
    </row>
    <row r="48" spans="1:17" ht="35.25" customHeight="1">
      <c r="A48" s="62"/>
      <c r="B48" s="62"/>
      <c r="C48" s="62"/>
      <c r="D48" s="62"/>
      <c r="E48" s="66"/>
      <c r="F48" s="66"/>
      <c r="G48" s="66"/>
      <c r="H48" s="164"/>
      <c r="I48" s="66"/>
      <c r="J48" s="66"/>
      <c r="K48" s="164"/>
      <c r="L48" s="66"/>
      <c r="M48" s="66"/>
      <c r="N48" s="66"/>
      <c r="O48" s="70"/>
      <c r="P48" s="164"/>
      <c r="Q48" s="70"/>
    </row>
    <row r="49" spans="1:17" ht="47.25" customHeight="1">
      <c r="A49" s="354" t="s">
        <v>44</v>
      </c>
      <c r="B49" s="354" t="s">
        <v>27</v>
      </c>
      <c r="C49" s="354" t="s">
        <v>43</v>
      </c>
      <c r="D49" s="354" t="s">
        <v>15</v>
      </c>
      <c r="E49" s="396" t="s">
        <v>56</v>
      </c>
      <c r="F49" s="396"/>
      <c r="G49" s="396"/>
      <c r="H49" s="396"/>
      <c r="I49" s="396"/>
      <c r="J49" s="396"/>
      <c r="K49" s="396"/>
      <c r="L49" s="354" t="s">
        <v>46</v>
      </c>
      <c r="M49" s="354" t="s">
        <v>47</v>
      </c>
      <c r="N49" s="399" t="s">
        <v>208</v>
      </c>
      <c r="O49" s="359" t="s">
        <v>326</v>
      </c>
      <c r="P49" s="376" t="s">
        <v>310</v>
      </c>
      <c r="Q49" s="355" t="s">
        <v>319</v>
      </c>
    </row>
    <row r="50" spans="1:17" ht="129" customHeight="1">
      <c r="A50" s="389"/>
      <c r="B50" s="389"/>
      <c r="C50" s="389"/>
      <c r="D50" s="389"/>
      <c r="E50" s="238" t="s">
        <v>327</v>
      </c>
      <c r="F50" s="238" t="s">
        <v>336</v>
      </c>
      <c r="G50" s="238" t="s">
        <v>342</v>
      </c>
      <c r="H50" s="239" t="s">
        <v>365</v>
      </c>
      <c r="I50" s="283" t="s">
        <v>353</v>
      </c>
      <c r="J50" s="240" t="s">
        <v>363</v>
      </c>
      <c r="K50" s="240"/>
      <c r="L50" s="389"/>
      <c r="M50" s="389"/>
      <c r="N50" s="399"/>
      <c r="O50" s="359"/>
      <c r="P50" s="378"/>
      <c r="Q50" s="355"/>
    </row>
    <row r="51" spans="1:17" ht="28.5" customHeight="1">
      <c r="A51" s="355" t="s">
        <v>37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266"/>
      <c r="Q51" s="46"/>
    </row>
    <row r="52" spans="1:17" ht="65.25" customHeight="1">
      <c r="A52" s="91" t="s">
        <v>112</v>
      </c>
      <c r="B52" s="91" t="s">
        <v>28</v>
      </c>
      <c r="C52" s="80" t="s">
        <v>114</v>
      </c>
      <c r="D52" s="134" t="s">
        <v>254</v>
      </c>
      <c r="E52" s="81">
        <v>520</v>
      </c>
      <c r="F52" s="81"/>
      <c r="G52" s="81">
        <v>680</v>
      </c>
      <c r="H52" s="159"/>
      <c r="I52" s="152">
        <v>550</v>
      </c>
      <c r="J52" s="152"/>
      <c r="K52" s="168"/>
      <c r="L52" s="82">
        <f aca="true" t="shared" si="10" ref="L52:L70">COUNT(E52:K52)</f>
        <v>3</v>
      </c>
      <c r="M52" s="83">
        <f aca="true" t="shared" si="11" ref="M52:M70">STDEVA(E52:K52)/(SUM(E52:K52)/COUNTIF(E52:K52,"&gt;0"))</f>
        <v>0.1457982951105492</v>
      </c>
      <c r="N52" s="84">
        <f aca="true" t="shared" si="12" ref="N52:N70">1/L52*(SUM(E52:K52))</f>
        <v>583.3333333333333</v>
      </c>
      <c r="O52" s="89">
        <f>N52</f>
        <v>583.3333333333333</v>
      </c>
      <c r="P52" s="104">
        <v>497.42</v>
      </c>
      <c r="Q52" s="81">
        <f>P52</f>
        <v>497.42</v>
      </c>
    </row>
    <row r="53" spans="1:17" ht="96.75" customHeight="1">
      <c r="A53" s="79" t="s">
        <v>104</v>
      </c>
      <c r="B53" s="79" t="s">
        <v>28</v>
      </c>
      <c r="C53" s="80" t="s">
        <v>105</v>
      </c>
      <c r="D53" s="80" t="s">
        <v>89</v>
      </c>
      <c r="E53" s="81">
        <v>500</v>
      </c>
      <c r="F53" s="81"/>
      <c r="G53" s="81">
        <v>700</v>
      </c>
      <c r="H53" s="159"/>
      <c r="I53" s="152">
        <v>550</v>
      </c>
      <c r="J53" s="152"/>
      <c r="K53" s="168"/>
      <c r="L53" s="82">
        <f t="shared" si="10"/>
        <v>3</v>
      </c>
      <c r="M53" s="83">
        <f t="shared" si="11"/>
        <v>0.17842851423995407</v>
      </c>
      <c r="N53" s="84">
        <f t="shared" si="12"/>
        <v>583.3333333333333</v>
      </c>
      <c r="O53" s="89">
        <f>N53</f>
        <v>583.3333333333333</v>
      </c>
      <c r="P53" s="104">
        <v>523.98</v>
      </c>
      <c r="Q53" s="81">
        <f>P53</f>
        <v>523.98</v>
      </c>
    </row>
    <row r="54" spans="1:17" ht="96.75" customHeight="1">
      <c r="A54" s="281" t="s">
        <v>297</v>
      </c>
      <c r="B54" s="216" t="s">
        <v>28</v>
      </c>
      <c r="C54" s="185" t="s">
        <v>298</v>
      </c>
      <c r="D54" s="206" t="s">
        <v>299</v>
      </c>
      <c r="E54" s="81">
        <v>550</v>
      </c>
      <c r="F54" s="81"/>
      <c r="G54" s="81">
        <v>490</v>
      </c>
      <c r="H54" s="159"/>
      <c r="I54" s="152">
        <v>550</v>
      </c>
      <c r="J54" s="152"/>
      <c r="K54" s="168"/>
      <c r="L54" s="82">
        <f t="shared" si="10"/>
        <v>3</v>
      </c>
      <c r="M54" s="83">
        <f t="shared" si="11"/>
        <v>0.06536040783278783</v>
      </c>
      <c r="N54" s="84">
        <f t="shared" si="12"/>
        <v>530</v>
      </c>
      <c r="O54" s="89">
        <f aca="true" t="shared" si="13" ref="O54:O68">N54</f>
        <v>530</v>
      </c>
      <c r="P54" s="104">
        <v>537.97</v>
      </c>
      <c r="Q54" s="81">
        <f aca="true" t="shared" si="14" ref="Q54:Q68">P54</f>
        <v>537.97</v>
      </c>
    </row>
    <row r="55" spans="1:17" ht="96.75" customHeight="1">
      <c r="A55" s="217" t="s">
        <v>113</v>
      </c>
      <c r="B55" s="218" t="s">
        <v>28</v>
      </c>
      <c r="C55" s="219" t="s">
        <v>300</v>
      </c>
      <c r="D55" s="207" t="s">
        <v>90</v>
      </c>
      <c r="E55" s="81">
        <v>75</v>
      </c>
      <c r="F55" s="81">
        <v>62.05</v>
      </c>
      <c r="G55" s="81">
        <v>80</v>
      </c>
      <c r="H55" s="159"/>
      <c r="I55" s="152">
        <v>85</v>
      </c>
      <c r="J55" s="152">
        <v>117.78</v>
      </c>
      <c r="K55" s="168"/>
      <c r="L55" s="82">
        <f t="shared" si="10"/>
        <v>5</v>
      </c>
      <c r="M55" s="83">
        <f t="shared" si="11"/>
        <v>0.2470258938340042</v>
      </c>
      <c r="N55" s="84">
        <f t="shared" si="12"/>
        <v>83.96600000000001</v>
      </c>
      <c r="O55" s="89">
        <f t="shared" si="13"/>
        <v>83.96600000000001</v>
      </c>
      <c r="P55" s="104">
        <v>75.84</v>
      </c>
      <c r="Q55" s="81">
        <f t="shared" si="14"/>
        <v>75.84</v>
      </c>
    </row>
    <row r="56" spans="1:17" ht="113.25" customHeight="1">
      <c r="A56" s="217" t="s">
        <v>113</v>
      </c>
      <c r="B56" s="218" t="s">
        <v>28</v>
      </c>
      <c r="C56" s="219" t="s">
        <v>301</v>
      </c>
      <c r="D56" s="207" t="s">
        <v>90</v>
      </c>
      <c r="E56" s="81">
        <v>80</v>
      </c>
      <c r="F56" s="81">
        <v>62.05</v>
      </c>
      <c r="G56" s="81">
        <v>85</v>
      </c>
      <c r="H56" s="159"/>
      <c r="I56" s="152">
        <v>85</v>
      </c>
      <c r="J56" s="152">
        <v>124.5</v>
      </c>
      <c r="K56" s="168"/>
      <c r="L56" s="82">
        <f t="shared" si="10"/>
        <v>5</v>
      </c>
      <c r="M56" s="83">
        <f t="shared" si="11"/>
        <v>0.261509440784418</v>
      </c>
      <c r="N56" s="84">
        <f t="shared" si="12"/>
        <v>87.31</v>
      </c>
      <c r="O56" s="89">
        <f t="shared" si="13"/>
        <v>87.31</v>
      </c>
      <c r="P56" s="104">
        <v>72.73</v>
      </c>
      <c r="Q56" s="81">
        <f t="shared" si="14"/>
        <v>72.73</v>
      </c>
    </row>
    <row r="57" spans="1:17" ht="111.75" customHeight="1">
      <c r="A57" s="91" t="s">
        <v>113</v>
      </c>
      <c r="B57" s="184" t="s">
        <v>28</v>
      </c>
      <c r="C57" s="183" t="s">
        <v>255</v>
      </c>
      <c r="D57" s="185" t="s">
        <v>90</v>
      </c>
      <c r="E57" s="135">
        <v>90</v>
      </c>
      <c r="F57" s="135">
        <v>62.05</v>
      </c>
      <c r="G57" s="135">
        <v>85</v>
      </c>
      <c r="H57" s="135"/>
      <c r="I57" s="135">
        <v>100</v>
      </c>
      <c r="J57" s="135">
        <v>117.78</v>
      </c>
      <c r="K57" s="135"/>
      <c r="L57" s="82">
        <f t="shared" si="10"/>
        <v>5</v>
      </c>
      <c r="M57" s="83">
        <f t="shared" si="11"/>
        <v>0.2248398491513132</v>
      </c>
      <c r="N57" s="84">
        <f t="shared" si="12"/>
        <v>90.96600000000001</v>
      </c>
      <c r="O57" s="89">
        <f t="shared" si="13"/>
        <v>90.96600000000001</v>
      </c>
      <c r="P57" s="104">
        <v>89.45</v>
      </c>
      <c r="Q57" s="81">
        <f t="shared" si="14"/>
        <v>89.45</v>
      </c>
    </row>
    <row r="58" spans="1:17" ht="91.5" customHeight="1">
      <c r="A58" s="79" t="s">
        <v>195</v>
      </c>
      <c r="B58" s="79" t="s">
        <v>28</v>
      </c>
      <c r="C58" s="80" t="s">
        <v>196</v>
      </c>
      <c r="D58" s="80" t="s">
        <v>91</v>
      </c>
      <c r="E58" s="81">
        <v>30</v>
      </c>
      <c r="F58" s="135"/>
      <c r="G58" s="81">
        <v>25</v>
      </c>
      <c r="H58" s="159"/>
      <c r="I58" s="152">
        <v>16</v>
      </c>
      <c r="J58" s="152"/>
      <c r="K58" s="168"/>
      <c r="L58" s="82">
        <f t="shared" si="10"/>
        <v>3</v>
      </c>
      <c r="M58" s="83">
        <f t="shared" si="11"/>
        <v>0.2997717838562362</v>
      </c>
      <c r="N58" s="84">
        <f t="shared" si="12"/>
        <v>23.666666666666664</v>
      </c>
      <c r="O58" s="89">
        <f t="shared" si="13"/>
        <v>23.666666666666664</v>
      </c>
      <c r="P58" s="104">
        <v>21.19</v>
      </c>
      <c r="Q58" s="81">
        <f t="shared" si="14"/>
        <v>21.19</v>
      </c>
    </row>
    <row r="59" spans="1:17" ht="117.75" customHeight="1">
      <c r="A59" s="204" t="s">
        <v>195</v>
      </c>
      <c r="B59" s="205" t="s">
        <v>28</v>
      </c>
      <c r="C59" s="206" t="s">
        <v>302</v>
      </c>
      <c r="D59" s="206" t="s">
        <v>91</v>
      </c>
      <c r="E59" s="81">
        <v>25</v>
      </c>
      <c r="F59" s="135"/>
      <c r="G59" s="81">
        <v>23</v>
      </c>
      <c r="H59" s="159"/>
      <c r="I59" s="152">
        <v>16</v>
      </c>
      <c r="J59" s="152">
        <v>16.11</v>
      </c>
      <c r="K59" s="168"/>
      <c r="L59" s="82">
        <f t="shared" si="10"/>
        <v>4</v>
      </c>
      <c r="M59" s="83">
        <f t="shared" si="11"/>
        <v>0.2326484092137812</v>
      </c>
      <c r="N59" s="84">
        <f t="shared" si="12"/>
        <v>20.0275</v>
      </c>
      <c r="O59" s="89">
        <f t="shared" si="13"/>
        <v>20.0275</v>
      </c>
      <c r="P59" s="104">
        <v>15.68</v>
      </c>
      <c r="Q59" s="81">
        <f t="shared" si="14"/>
        <v>15.68</v>
      </c>
    </row>
    <row r="60" spans="1:17" ht="91.5" customHeight="1">
      <c r="A60" s="281" t="s">
        <v>303</v>
      </c>
      <c r="B60" s="205" t="s">
        <v>28</v>
      </c>
      <c r="C60" s="206" t="s">
        <v>304</v>
      </c>
      <c r="D60" s="206" t="s">
        <v>305</v>
      </c>
      <c r="E60" s="81">
        <v>83</v>
      </c>
      <c r="F60" s="81"/>
      <c r="G60" s="81">
        <v>80</v>
      </c>
      <c r="H60" s="159"/>
      <c r="I60" s="152"/>
      <c r="J60" s="152">
        <v>76.03</v>
      </c>
      <c r="K60" s="168"/>
      <c r="L60" s="82">
        <f t="shared" si="10"/>
        <v>3</v>
      </c>
      <c r="M60" s="83">
        <f t="shared" si="11"/>
        <v>0.04388024060984496</v>
      </c>
      <c r="N60" s="84">
        <f t="shared" si="12"/>
        <v>79.67666666666666</v>
      </c>
      <c r="O60" s="89">
        <f t="shared" si="13"/>
        <v>79.67666666666666</v>
      </c>
      <c r="P60" s="104">
        <v>56.18</v>
      </c>
      <c r="Q60" s="81">
        <f t="shared" si="14"/>
        <v>56.18</v>
      </c>
    </row>
    <row r="61" spans="1:17" ht="103.5" customHeight="1">
      <c r="A61" s="79" t="s">
        <v>38</v>
      </c>
      <c r="B61" s="79" t="s">
        <v>28</v>
      </c>
      <c r="C61" s="80" t="s">
        <v>197</v>
      </c>
      <c r="D61" s="80" t="s">
        <v>92</v>
      </c>
      <c r="E61" s="81">
        <v>300</v>
      </c>
      <c r="F61" s="81"/>
      <c r="G61" s="81">
        <v>190</v>
      </c>
      <c r="H61" s="135"/>
      <c r="I61" s="81">
        <v>260</v>
      </c>
      <c r="J61" s="81">
        <v>297.77</v>
      </c>
      <c r="K61" s="135"/>
      <c r="L61" s="82">
        <f t="shared" si="10"/>
        <v>4</v>
      </c>
      <c r="M61" s="83">
        <f t="shared" si="11"/>
        <v>0.19604793078922564</v>
      </c>
      <c r="N61" s="84">
        <f t="shared" si="12"/>
        <v>261.9425</v>
      </c>
      <c r="O61" s="89">
        <f t="shared" si="13"/>
        <v>261.9425</v>
      </c>
      <c r="P61" s="104">
        <v>200.17</v>
      </c>
      <c r="Q61" s="81">
        <f t="shared" si="14"/>
        <v>200.17</v>
      </c>
    </row>
    <row r="62" spans="1:17" ht="95.25" customHeight="1">
      <c r="A62" s="79" t="s">
        <v>96</v>
      </c>
      <c r="B62" s="79" t="s">
        <v>28</v>
      </c>
      <c r="C62" s="80" t="s">
        <v>198</v>
      </c>
      <c r="D62" s="80" t="s">
        <v>93</v>
      </c>
      <c r="E62" s="81">
        <v>280</v>
      </c>
      <c r="F62" s="81"/>
      <c r="G62" s="81">
        <v>260</v>
      </c>
      <c r="H62" s="135"/>
      <c r="I62" s="81">
        <v>265</v>
      </c>
      <c r="J62" s="81">
        <v>342.27</v>
      </c>
      <c r="K62" s="135"/>
      <c r="L62" s="82">
        <f t="shared" si="10"/>
        <v>4</v>
      </c>
      <c r="M62" s="83">
        <f t="shared" si="11"/>
        <v>0.1322533329650734</v>
      </c>
      <c r="N62" s="84">
        <f t="shared" si="12"/>
        <v>286.8175</v>
      </c>
      <c r="O62" s="89">
        <f t="shared" si="13"/>
        <v>286.8175</v>
      </c>
      <c r="P62" s="104">
        <v>259.76</v>
      </c>
      <c r="Q62" s="81">
        <f t="shared" si="14"/>
        <v>259.76</v>
      </c>
    </row>
    <row r="63" spans="1:17" ht="56.25" customHeight="1">
      <c r="A63" s="79" t="s">
        <v>39</v>
      </c>
      <c r="B63" s="79" t="s">
        <v>28</v>
      </c>
      <c r="C63" s="80" t="s">
        <v>115</v>
      </c>
      <c r="D63" s="80" t="s">
        <v>94</v>
      </c>
      <c r="E63" s="81">
        <v>220</v>
      </c>
      <c r="F63" s="81"/>
      <c r="G63" s="81">
        <v>260</v>
      </c>
      <c r="H63" s="135"/>
      <c r="I63" s="151">
        <v>280</v>
      </c>
      <c r="J63" s="151">
        <v>356.78</v>
      </c>
      <c r="K63" s="167"/>
      <c r="L63" s="82">
        <f t="shared" si="10"/>
        <v>4</v>
      </c>
      <c r="M63" s="83">
        <f t="shared" si="11"/>
        <v>0.20567733694332782</v>
      </c>
      <c r="N63" s="84">
        <f t="shared" si="12"/>
        <v>279.195</v>
      </c>
      <c r="O63" s="89">
        <f t="shared" si="13"/>
        <v>279.195</v>
      </c>
      <c r="P63" s="104">
        <v>198.26</v>
      </c>
      <c r="Q63" s="81">
        <f t="shared" si="14"/>
        <v>198.26</v>
      </c>
    </row>
    <row r="64" spans="1:17" ht="56.25" customHeight="1">
      <c r="A64" s="79" t="s">
        <v>226</v>
      </c>
      <c r="B64" s="79" t="s">
        <v>28</v>
      </c>
      <c r="C64" s="80" t="s">
        <v>227</v>
      </c>
      <c r="D64" s="80" t="s">
        <v>228</v>
      </c>
      <c r="E64" s="81">
        <v>190</v>
      </c>
      <c r="F64" s="81"/>
      <c r="G64" s="81">
        <v>190</v>
      </c>
      <c r="H64" s="159"/>
      <c r="I64" s="152">
        <v>280</v>
      </c>
      <c r="J64" s="152">
        <v>304</v>
      </c>
      <c r="K64" s="168"/>
      <c r="L64" s="82">
        <f t="shared" si="10"/>
        <v>4</v>
      </c>
      <c r="M64" s="83">
        <f t="shared" si="11"/>
        <v>0.24771471463235353</v>
      </c>
      <c r="N64" s="84">
        <f t="shared" si="12"/>
        <v>241</v>
      </c>
      <c r="O64" s="89">
        <f t="shared" si="13"/>
        <v>241</v>
      </c>
      <c r="P64" s="104">
        <v>210.38</v>
      </c>
      <c r="Q64" s="81">
        <f t="shared" si="14"/>
        <v>210.38</v>
      </c>
    </row>
    <row r="65" spans="1:17" ht="74.25" customHeight="1">
      <c r="A65" s="79" t="s">
        <v>199</v>
      </c>
      <c r="B65" s="79" t="s">
        <v>28</v>
      </c>
      <c r="C65" s="80" t="s">
        <v>200</v>
      </c>
      <c r="D65" s="80" t="s">
        <v>1</v>
      </c>
      <c r="E65" s="81">
        <v>250</v>
      </c>
      <c r="F65" s="81"/>
      <c r="G65" s="81">
        <v>160</v>
      </c>
      <c r="H65" s="159"/>
      <c r="I65" s="152">
        <v>210</v>
      </c>
      <c r="J65" s="152"/>
      <c r="K65" s="168"/>
      <c r="L65" s="82">
        <f t="shared" si="10"/>
        <v>3</v>
      </c>
      <c r="M65" s="83">
        <f t="shared" si="11"/>
        <v>0.21818950416884986</v>
      </c>
      <c r="N65" s="84">
        <f t="shared" si="12"/>
        <v>206.66666666666666</v>
      </c>
      <c r="O65" s="89">
        <f t="shared" si="13"/>
        <v>206.66666666666666</v>
      </c>
      <c r="P65" s="104">
        <v>166.37</v>
      </c>
      <c r="Q65" s="81">
        <f t="shared" si="14"/>
        <v>166.37</v>
      </c>
    </row>
    <row r="66" spans="1:17" ht="104.25" customHeight="1">
      <c r="A66" s="79" t="s">
        <v>55</v>
      </c>
      <c r="B66" s="79" t="s">
        <v>28</v>
      </c>
      <c r="C66" s="80" t="s">
        <v>99</v>
      </c>
      <c r="D66" s="80" t="s">
        <v>95</v>
      </c>
      <c r="E66" s="81">
        <v>250</v>
      </c>
      <c r="F66" s="81"/>
      <c r="G66" s="81">
        <v>230</v>
      </c>
      <c r="H66" s="159"/>
      <c r="I66" s="152">
        <v>280</v>
      </c>
      <c r="J66" s="152"/>
      <c r="K66" s="168"/>
      <c r="L66" s="82">
        <f t="shared" si="10"/>
        <v>3</v>
      </c>
      <c r="M66" s="83">
        <f t="shared" si="11"/>
        <v>0.09933992677987828</v>
      </c>
      <c r="N66" s="84">
        <f t="shared" si="12"/>
        <v>253.33333333333331</v>
      </c>
      <c r="O66" s="89">
        <f t="shared" si="13"/>
        <v>253.33333333333331</v>
      </c>
      <c r="P66" s="104">
        <v>161.7</v>
      </c>
      <c r="Q66" s="81">
        <f t="shared" si="14"/>
        <v>161.7</v>
      </c>
    </row>
    <row r="67" spans="1:17" ht="75.75" customHeight="1">
      <c r="A67" s="91" t="s">
        <v>116</v>
      </c>
      <c r="B67" s="79" t="s">
        <v>28</v>
      </c>
      <c r="C67" s="80" t="s">
        <v>117</v>
      </c>
      <c r="D67" s="80" t="s">
        <v>118</v>
      </c>
      <c r="E67" s="81">
        <v>1300</v>
      </c>
      <c r="F67" s="81"/>
      <c r="G67" s="81">
        <v>790</v>
      </c>
      <c r="H67" s="159"/>
      <c r="I67" s="152">
        <v>1300</v>
      </c>
      <c r="J67" s="152"/>
      <c r="K67" s="168"/>
      <c r="L67" s="82">
        <f t="shared" si="10"/>
        <v>3</v>
      </c>
      <c r="M67" s="83">
        <f t="shared" si="11"/>
        <v>0.2605740152979727</v>
      </c>
      <c r="N67" s="84">
        <f t="shared" si="12"/>
        <v>1130</v>
      </c>
      <c r="O67" s="89">
        <f t="shared" si="13"/>
        <v>1130</v>
      </c>
      <c r="P67" s="104">
        <v>1146</v>
      </c>
      <c r="Q67" s="81">
        <f t="shared" si="14"/>
        <v>1146</v>
      </c>
    </row>
    <row r="68" spans="1:17" ht="75.75" customHeight="1">
      <c r="A68" s="204" t="s">
        <v>306</v>
      </c>
      <c r="B68" s="205" t="s">
        <v>32</v>
      </c>
      <c r="C68" s="206" t="s">
        <v>307</v>
      </c>
      <c r="D68" s="206" t="s">
        <v>308</v>
      </c>
      <c r="E68" s="81">
        <v>140</v>
      </c>
      <c r="F68" s="81"/>
      <c r="G68" s="81">
        <v>180</v>
      </c>
      <c r="H68" s="159"/>
      <c r="I68" s="152">
        <v>160</v>
      </c>
      <c r="J68" s="152">
        <v>137.32</v>
      </c>
      <c r="K68" s="168"/>
      <c r="L68" s="82">
        <f t="shared" si="10"/>
        <v>4</v>
      </c>
      <c r="M68" s="83">
        <f t="shared" si="11"/>
        <v>0.12882267772666725</v>
      </c>
      <c r="N68" s="84">
        <f t="shared" si="12"/>
        <v>154.32999999999998</v>
      </c>
      <c r="O68" s="89">
        <f t="shared" si="13"/>
        <v>154.32999999999998</v>
      </c>
      <c r="P68" s="104">
        <v>133.84</v>
      </c>
      <c r="Q68" s="81">
        <f t="shared" si="14"/>
        <v>133.84</v>
      </c>
    </row>
    <row r="69" spans="1:17" ht="60" customHeight="1">
      <c r="A69" s="79" t="s">
        <v>201</v>
      </c>
      <c r="B69" s="79" t="s">
        <v>32</v>
      </c>
      <c r="C69" s="80" t="s">
        <v>202</v>
      </c>
      <c r="D69" s="80" t="s">
        <v>24</v>
      </c>
      <c r="E69" s="81">
        <v>50</v>
      </c>
      <c r="F69" s="81"/>
      <c r="G69" s="81">
        <v>55</v>
      </c>
      <c r="H69" s="159"/>
      <c r="I69" s="152">
        <v>45</v>
      </c>
      <c r="J69" s="152"/>
      <c r="K69" s="168"/>
      <c r="L69" s="172">
        <f t="shared" si="10"/>
        <v>3</v>
      </c>
      <c r="M69" s="83">
        <f t="shared" si="11"/>
        <v>0.1</v>
      </c>
      <c r="N69" s="84">
        <f t="shared" si="12"/>
        <v>50</v>
      </c>
      <c r="O69" s="89">
        <f>N69</f>
        <v>50</v>
      </c>
      <c r="P69" s="104">
        <v>42.59</v>
      </c>
      <c r="Q69" s="81">
        <f>P69</f>
        <v>42.59</v>
      </c>
    </row>
    <row r="70" spans="1:17" ht="124.5" customHeight="1">
      <c r="A70" s="79" t="s">
        <v>216</v>
      </c>
      <c r="B70" s="79" t="s">
        <v>28</v>
      </c>
      <c r="C70" s="80" t="s">
        <v>217</v>
      </c>
      <c r="D70" s="80" t="s">
        <v>218</v>
      </c>
      <c r="E70" s="135">
        <v>160</v>
      </c>
      <c r="F70" s="81"/>
      <c r="G70" s="81">
        <v>200</v>
      </c>
      <c r="H70" s="135">
        <v>180.54</v>
      </c>
      <c r="I70" s="81"/>
      <c r="J70" s="81"/>
      <c r="K70" s="135"/>
      <c r="L70" s="82">
        <f t="shared" si="10"/>
        <v>3</v>
      </c>
      <c r="M70" s="83">
        <f t="shared" si="11"/>
        <v>0.11101359669439137</v>
      </c>
      <c r="N70" s="84">
        <f t="shared" si="12"/>
        <v>180.17999999999998</v>
      </c>
      <c r="O70" s="89">
        <f>N70</f>
        <v>180.17999999999998</v>
      </c>
      <c r="P70" s="104">
        <v>185.3</v>
      </c>
      <c r="Q70" s="81">
        <f>P70</f>
        <v>185.3</v>
      </c>
    </row>
    <row r="71" spans="1:17" ht="30" customHeight="1">
      <c r="A71" s="79"/>
      <c r="B71" s="79"/>
      <c r="C71" s="80"/>
      <c r="D71" s="80"/>
      <c r="E71" s="81"/>
      <c r="F71" s="81"/>
      <c r="G71" s="81"/>
      <c r="H71" s="135"/>
      <c r="I71" s="81"/>
      <c r="J71" s="81"/>
      <c r="K71" s="135"/>
      <c r="L71" s="82"/>
      <c r="M71" s="83"/>
      <c r="N71" s="84"/>
      <c r="O71" s="85"/>
      <c r="P71" s="267"/>
      <c r="Q71" s="285"/>
    </row>
    <row r="72" spans="1:17" ht="69.75" customHeight="1">
      <c r="A72" s="384" t="s">
        <v>231</v>
      </c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119"/>
      <c r="P72" s="268"/>
      <c r="Q72" s="119"/>
    </row>
    <row r="73" spans="1:17" ht="25.5" customHeight="1">
      <c r="A73" s="19"/>
      <c r="B73" s="19"/>
      <c r="C73" s="20"/>
      <c r="D73" s="20"/>
      <c r="E73" s="21"/>
      <c r="F73" s="21"/>
      <c r="G73" s="21"/>
      <c r="H73" s="129"/>
      <c r="I73" s="21"/>
      <c r="J73" s="21"/>
      <c r="K73" s="129"/>
      <c r="L73" s="20"/>
      <c r="M73" s="22"/>
      <c r="N73" s="21"/>
      <c r="O73" s="69"/>
      <c r="P73" s="269"/>
      <c r="Q73" s="69"/>
    </row>
    <row r="74" spans="1:17" ht="45" customHeight="1">
      <c r="A74" s="363" t="s">
        <v>44</v>
      </c>
      <c r="B74" s="363" t="s">
        <v>27</v>
      </c>
      <c r="C74" s="363" t="s">
        <v>43</v>
      </c>
      <c r="D74" s="363" t="s">
        <v>15</v>
      </c>
      <c r="E74" s="398" t="s">
        <v>56</v>
      </c>
      <c r="F74" s="398"/>
      <c r="G74" s="398"/>
      <c r="H74" s="398"/>
      <c r="I74" s="398"/>
      <c r="J74" s="398"/>
      <c r="K74" s="398"/>
      <c r="L74" s="363" t="s">
        <v>46</v>
      </c>
      <c r="M74" s="363" t="s">
        <v>47</v>
      </c>
      <c r="N74" s="390" t="s">
        <v>208</v>
      </c>
      <c r="O74" s="387" t="s">
        <v>328</v>
      </c>
      <c r="P74" s="382" t="s">
        <v>311</v>
      </c>
      <c r="Q74" s="380" t="s">
        <v>320</v>
      </c>
    </row>
    <row r="75" spans="1:17" ht="129.75" customHeight="1">
      <c r="A75" s="386"/>
      <c r="B75" s="386"/>
      <c r="C75" s="386"/>
      <c r="D75" s="386"/>
      <c r="E75" s="229" t="s">
        <v>327</v>
      </c>
      <c r="F75" s="283" t="s">
        <v>341</v>
      </c>
      <c r="G75" s="283" t="s">
        <v>353</v>
      </c>
      <c r="H75" s="239" t="s">
        <v>364</v>
      </c>
      <c r="I75" s="238"/>
      <c r="J75" s="286"/>
      <c r="K75" s="238"/>
      <c r="L75" s="386"/>
      <c r="M75" s="386"/>
      <c r="N75" s="391"/>
      <c r="O75" s="388"/>
      <c r="P75" s="383"/>
      <c r="Q75" s="381"/>
    </row>
    <row r="76" spans="1:17" ht="31.5" customHeight="1">
      <c r="A76" s="370" t="s">
        <v>40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258"/>
      <c r="Q76" s="46"/>
    </row>
    <row r="77" spans="1:17" ht="84.75" customHeight="1">
      <c r="A77" s="91" t="s">
        <v>106</v>
      </c>
      <c r="B77" s="91" t="s">
        <v>41</v>
      </c>
      <c r="C77" s="80" t="s">
        <v>130</v>
      </c>
      <c r="D77" s="80" t="s">
        <v>0</v>
      </c>
      <c r="E77" s="81">
        <v>8</v>
      </c>
      <c r="F77" s="81">
        <v>10</v>
      </c>
      <c r="G77" s="81">
        <v>9</v>
      </c>
      <c r="H77" s="135">
        <v>6.68</v>
      </c>
      <c r="I77" s="81"/>
      <c r="J77" s="81"/>
      <c r="K77" s="135"/>
      <c r="L77" s="82">
        <f>COUNT(E77:K77)</f>
        <v>4</v>
      </c>
      <c r="M77" s="83">
        <f>STDEVA(E77:K77)/(SUM(E77:K77)/COUNTIF(E77:K77,"&gt;0"))</f>
        <v>0.16847314184480505</v>
      </c>
      <c r="N77" s="84">
        <f>1/L77*(SUM(E77:K77))</f>
        <v>8.42</v>
      </c>
      <c r="O77" s="85">
        <f>N77</f>
        <v>8.42</v>
      </c>
      <c r="P77" s="267">
        <v>8.74</v>
      </c>
      <c r="Q77" s="285">
        <f>P77</f>
        <v>8.74</v>
      </c>
    </row>
    <row r="78" ht="12.75">
      <c r="P78" s="158"/>
    </row>
    <row r="79" spans="1:17" ht="35.25" customHeight="1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403"/>
      <c r="Q79" s="46"/>
    </row>
    <row r="80" spans="1:17" ht="12.75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403"/>
      <c r="Q80" s="46"/>
    </row>
    <row r="81" spans="1:17" ht="12.75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403"/>
      <c r="Q81" s="46"/>
    </row>
    <row r="82" spans="1:16" ht="24" customHeight="1">
      <c r="A82" s="392"/>
      <c r="B82" s="393"/>
      <c r="C82" s="393"/>
      <c r="D82" s="393"/>
      <c r="E82" s="393"/>
      <c r="F82" s="393"/>
      <c r="G82" s="393"/>
      <c r="H82" s="393"/>
      <c r="I82" s="393"/>
      <c r="J82" s="393"/>
      <c r="K82" s="393"/>
      <c r="P82" s="158"/>
    </row>
    <row r="83" spans="1:16" ht="17.25" customHeight="1">
      <c r="A83" s="394"/>
      <c r="B83" s="395"/>
      <c r="C83" s="395"/>
      <c r="D83" s="395"/>
      <c r="P83" s="158"/>
    </row>
  </sheetData>
  <sheetProtection/>
  <mergeCells count="56">
    <mergeCell ref="P79:P81"/>
    <mergeCell ref="L1:N1"/>
    <mergeCell ref="A3:N3"/>
    <mergeCell ref="E4:K4"/>
    <mergeCell ref="N4:N5"/>
    <mergeCell ref="C4:C5"/>
    <mergeCell ref="L4:L5"/>
    <mergeCell ref="A4:A5"/>
    <mergeCell ref="D49:D50"/>
    <mergeCell ref="L28:L29"/>
    <mergeCell ref="D28:D29"/>
    <mergeCell ref="C28:C29"/>
    <mergeCell ref="A26:N26"/>
    <mergeCell ref="A6:O6"/>
    <mergeCell ref="B4:B5"/>
    <mergeCell ref="M28:M29"/>
    <mergeCell ref="A49:A50"/>
    <mergeCell ref="L49:L50"/>
    <mergeCell ref="A30:O30"/>
    <mergeCell ref="A28:A29"/>
    <mergeCell ref="B49:B50"/>
    <mergeCell ref="N49:N50"/>
    <mergeCell ref="E28:K28"/>
    <mergeCell ref="N28:N29"/>
    <mergeCell ref="B28:B29"/>
    <mergeCell ref="O28:O29"/>
    <mergeCell ref="C49:C50"/>
    <mergeCell ref="A82:K82"/>
    <mergeCell ref="A83:D83"/>
    <mergeCell ref="E49:K49"/>
    <mergeCell ref="A79:O81"/>
    <mergeCell ref="A76:O76"/>
    <mergeCell ref="M74:M75"/>
    <mergeCell ref="L74:L75"/>
    <mergeCell ref="E74:K74"/>
    <mergeCell ref="A51:O51"/>
    <mergeCell ref="O49:O50"/>
    <mergeCell ref="O74:O75"/>
    <mergeCell ref="M49:M50"/>
    <mergeCell ref="N74:N75"/>
    <mergeCell ref="A72:N72"/>
    <mergeCell ref="B74:B75"/>
    <mergeCell ref="D74:D75"/>
    <mergeCell ref="O4:O5"/>
    <mergeCell ref="M4:M5"/>
    <mergeCell ref="D4:D5"/>
    <mergeCell ref="A74:A75"/>
    <mergeCell ref="C74:C75"/>
    <mergeCell ref="Q4:Q5"/>
    <mergeCell ref="Q28:Q29"/>
    <mergeCell ref="Q49:Q50"/>
    <mergeCell ref="Q74:Q75"/>
    <mergeCell ref="P4:P5"/>
    <mergeCell ref="P28:P29"/>
    <mergeCell ref="P49:P50"/>
    <mergeCell ref="P74:P75"/>
  </mergeCells>
  <dataValidations count="1">
    <dataValidation type="list" allowBlank="1" showInputMessage="1" showErrorMessage="1" sqref="B38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85" zoomScaleNormal="85" zoomScalePageLayoutView="0" workbookViewId="0" topLeftCell="A1">
      <selection activeCell="F11" sqref="F11"/>
    </sheetView>
  </sheetViews>
  <sheetFormatPr defaultColWidth="9.140625" defaultRowHeight="15"/>
  <cols>
    <col min="1" max="1" width="15.140625" style="24" customWidth="1"/>
    <col min="2" max="2" width="9.57421875" style="24" customWidth="1"/>
    <col min="3" max="3" width="25.421875" style="24" customWidth="1"/>
    <col min="4" max="4" width="18.57421875" style="24" customWidth="1"/>
    <col min="5" max="6" width="13.140625" style="24" customWidth="1"/>
    <col min="7" max="7" width="12.57421875" style="26" customWidth="1"/>
    <col min="8" max="9" width="13.140625" style="26" customWidth="1"/>
    <col min="10" max="10" width="10.57421875" style="24" customWidth="1"/>
    <col min="11" max="11" width="13.140625" style="24" customWidth="1"/>
    <col min="12" max="13" width="17.8515625" style="26" customWidth="1"/>
    <col min="14" max="14" width="15.421875" style="24" customWidth="1"/>
    <col min="15" max="15" width="17.8515625" style="26" customWidth="1"/>
    <col min="16" max="16384" width="9.140625" style="24" customWidth="1"/>
  </cols>
  <sheetData>
    <row r="1" spans="1:14" ht="14.25">
      <c r="A1" s="16"/>
      <c r="B1" s="16"/>
      <c r="C1" s="16"/>
      <c r="D1" s="16"/>
      <c r="E1" s="17"/>
      <c r="F1" s="17"/>
      <c r="G1" s="17"/>
      <c r="H1" s="17"/>
      <c r="I1" s="17"/>
      <c r="N1" s="270"/>
    </row>
    <row r="2" spans="1:14" ht="28.5" customHeight="1">
      <c r="A2" s="16"/>
      <c r="B2" s="16"/>
      <c r="C2" s="16"/>
      <c r="D2" s="16"/>
      <c r="E2" s="17"/>
      <c r="F2" s="17"/>
      <c r="G2" s="17"/>
      <c r="H2" s="17"/>
      <c r="I2" s="17"/>
      <c r="J2" s="348" t="s">
        <v>69</v>
      </c>
      <c r="K2" s="412"/>
      <c r="N2" s="270"/>
    </row>
    <row r="3" spans="1:14" s="26" customFormat="1" ht="57" customHeight="1">
      <c r="A3" s="413" t="s">
        <v>356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N3" s="270"/>
    </row>
    <row r="4" spans="1:15" s="27" customFormat="1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5"/>
      <c r="O4" s="25"/>
    </row>
    <row r="5" spans="1:15" s="26" customFormat="1" ht="30" customHeight="1">
      <c r="A5" s="354" t="s">
        <v>44</v>
      </c>
      <c r="B5" s="354" t="s">
        <v>27</v>
      </c>
      <c r="C5" s="354" t="s">
        <v>43</v>
      </c>
      <c r="D5" s="354" t="s">
        <v>16</v>
      </c>
      <c r="E5" s="410" t="s">
        <v>56</v>
      </c>
      <c r="F5" s="411"/>
      <c r="G5" s="411"/>
      <c r="H5" s="411"/>
      <c r="I5" s="411"/>
      <c r="J5" s="354" t="s">
        <v>46</v>
      </c>
      <c r="K5" s="354" t="s">
        <v>47</v>
      </c>
      <c r="L5" s="408" t="s">
        <v>208</v>
      </c>
      <c r="M5" s="359" t="s">
        <v>328</v>
      </c>
      <c r="N5" s="376" t="s">
        <v>311</v>
      </c>
      <c r="O5" s="355" t="s">
        <v>320</v>
      </c>
    </row>
    <row r="6" spans="1:15" ht="54" customHeight="1">
      <c r="A6" s="389"/>
      <c r="B6" s="389"/>
      <c r="C6" s="389"/>
      <c r="D6" s="389"/>
      <c r="E6" s="363" t="s">
        <v>327</v>
      </c>
      <c r="F6" s="363" t="s">
        <v>343</v>
      </c>
      <c r="G6" s="363" t="s">
        <v>353</v>
      </c>
      <c r="H6" s="363" t="s">
        <v>357</v>
      </c>
      <c r="I6" s="363" t="s">
        <v>360</v>
      </c>
      <c r="J6" s="389"/>
      <c r="K6" s="389"/>
      <c r="L6" s="409"/>
      <c r="M6" s="360"/>
      <c r="N6" s="377"/>
      <c r="O6" s="356"/>
    </row>
    <row r="7" spans="1:15" ht="139.5" customHeight="1">
      <c r="A7" s="389"/>
      <c r="B7" s="389"/>
      <c r="C7" s="389"/>
      <c r="D7" s="389"/>
      <c r="E7" s="407"/>
      <c r="F7" s="365"/>
      <c r="G7" s="365"/>
      <c r="H7" s="365"/>
      <c r="I7" s="365"/>
      <c r="J7" s="389"/>
      <c r="K7" s="389"/>
      <c r="L7" s="409"/>
      <c r="M7" s="360"/>
      <c r="N7" s="378"/>
      <c r="O7" s="356"/>
    </row>
    <row r="8" spans="1:14" ht="28.5" customHeight="1">
      <c r="A8" s="370" t="s">
        <v>65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258"/>
    </row>
    <row r="9" spans="1:15" ht="111.75" customHeight="1">
      <c r="A9" s="282" t="s">
        <v>176</v>
      </c>
      <c r="B9" s="44" t="s">
        <v>28</v>
      </c>
      <c r="C9" s="41" t="s">
        <v>181</v>
      </c>
      <c r="D9" s="41" t="s">
        <v>2</v>
      </c>
      <c r="E9" s="21">
        <v>165</v>
      </c>
      <c r="F9" s="21">
        <v>160</v>
      </c>
      <c r="G9" s="21">
        <v>189</v>
      </c>
      <c r="H9" s="21"/>
      <c r="I9" s="21"/>
      <c r="J9" s="20">
        <f aca="true" t="shared" si="0" ref="J9:J18">COUNT(E9:I9)</f>
        <v>3</v>
      </c>
      <c r="K9" s="22">
        <f aca="true" t="shared" si="1" ref="K9:K18">STDEVA(E9:I9)/(SUM(E9:I9)/COUNTIF(E9:I9,"&gt;0"))</f>
        <v>0.09048261442983256</v>
      </c>
      <c r="L9" s="58">
        <f aca="true" t="shared" si="2" ref="L9:L18">1/J9*(SUM(E9:I9))</f>
        <v>171.33333333333331</v>
      </c>
      <c r="M9" s="56">
        <f>L9</f>
        <v>171.33333333333331</v>
      </c>
      <c r="N9" s="96">
        <v>180.53</v>
      </c>
      <c r="O9" s="21">
        <f>N9</f>
        <v>180.53</v>
      </c>
    </row>
    <row r="10" spans="1:15" ht="111.75" customHeight="1">
      <c r="A10" s="44" t="s">
        <v>179</v>
      </c>
      <c r="B10" s="44" t="s">
        <v>28</v>
      </c>
      <c r="C10" s="41" t="s">
        <v>182</v>
      </c>
      <c r="D10" s="41" t="s">
        <v>2</v>
      </c>
      <c r="E10" s="21">
        <v>290</v>
      </c>
      <c r="F10" s="21">
        <v>220</v>
      </c>
      <c r="G10" s="21">
        <v>330</v>
      </c>
      <c r="H10" s="21"/>
      <c r="I10" s="21">
        <v>335.74</v>
      </c>
      <c r="J10" s="20">
        <f t="shared" si="0"/>
        <v>4</v>
      </c>
      <c r="K10" s="22">
        <f t="shared" si="1"/>
        <v>0.1814128096731839</v>
      </c>
      <c r="L10" s="58">
        <f t="shared" si="2"/>
        <v>293.935</v>
      </c>
      <c r="M10" s="56">
        <f aca="true" t="shared" si="3" ref="M10:M18">L10</f>
        <v>293.935</v>
      </c>
      <c r="N10" s="96">
        <v>262.11</v>
      </c>
      <c r="O10" s="21">
        <f aca="true" t="shared" si="4" ref="O10:O18">N10</f>
        <v>262.11</v>
      </c>
    </row>
    <row r="11" spans="1:15" ht="110.25" customHeight="1">
      <c r="A11" s="282" t="s">
        <v>180</v>
      </c>
      <c r="B11" s="44" t="s">
        <v>28</v>
      </c>
      <c r="C11" s="41" t="s">
        <v>183</v>
      </c>
      <c r="D11" s="41" t="s">
        <v>2</v>
      </c>
      <c r="E11" s="21">
        <v>300</v>
      </c>
      <c r="F11" s="21"/>
      <c r="G11" s="21">
        <v>380</v>
      </c>
      <c r="H11" s="21">
        <v>330</v>
      </c>
      <c r="I11" s="21"/>
      <c r="J11" s="20">
        <f t="shared" si="0"/>
        <v>3</v>
      </c>
      <c r="K11" s="22">
        <f t="shared" si="1"/>
        <v>0.1200431252770509</v>
      </c>
      <c r="L11" s="58">
        <f t="shared" si="2"/>
        <v>336.66666666666663</v>
      </c>
      <c r="M11" s="56">
        <f t="shared" si="3"/>
        <v>336.66666666666663</v>
      </c>
      <c r="N11" s="96">
        <v>378.5</v>
      </c>
      <c r="O11" s="21">
        <f t="shared" si="4"/>
        <v>378.5</v>
      </c>
    </row>
    <row r="12" spans="1:15" ht="112.5" customHeight="1">
      <c r="A12" s="282" t="s">
        <v>176</v>
      </c>
      <c r="B12" s="44" t="s">
        <v>28</v>
      </c>
      <c r="C12" s="41" t="s">
        <v>184</v>
      </c>
      <c r="D12" s="41" t="s">
        <v>2</v>
      </c>
      <c r="E12" s="21">
        <v>350</v>
      </c>
      <c r="F12" s="21">
        <v>240</v>
      </c>
      <c r="G12" s="21">
        <v>380</v>
      </c>
      <c r="H12" s="21"/>
      <c r="I12" s="21">
        <v>335.74</v>
      </c>
      <c r="J12" s="20">
        <f t="shared" si="0"/>
        <v>4</v>
      </c>
      <c r="K12" s="22">
        <f t="shared" si="1"/>
        <v>0.18534700129805462</v>
      </c>
      <c r="L12" s="58">
        <f t="shared" si="2"/>
        <v>326.435</v>
      </c>
      <c r="M12" s="56">
        <f t="shared" si="3"/>
        <v>326.435</v>
      </c>
      <c r="N12" s="96">
        <v>335.35</v>
      </c>
      <c r="O12" s="21">
        <f t="shared" si="4"/>
        <v>335.35</v>
      </c>
    </row>
    <row r="13" spans="1:15" ht="112.5" customHeight="1">
      <c r="A13" s="97" t="s">
        <v>180</v>
      </c>
      <c r="B13" s="98" t="s">
        <v>28</v>
      </c>
      <c r="C13" s="99" t="s">
        <v>256</v>
      </c>
      <c r="D13" s="99" t="s">
        <v>2</v>
      </c>
      <c r="E13" s="287">
        <v>800</v>
      </c>
      <c r="F13" s="287">
        <v>1400</v>
      </c>
      <c r="G13" s="21"/>
      <c r="H13" s="21"/>
      <c r="I13" s="21">
        <v>1464.05</v>
      </c>
      <c r="J13" s="147">
        <f t="shared" si="0"/>
        <v>3</v>
      </c>
      <c r="K13" s="22">
        <f t="shared" si="1"/>
        <v>0.29991601611486507</v>
      </c>
      <c r="L13" s="58">
        <f t="shared" si="2"/>
        <v>1221.35</v>
      </c>
      <c r="M13" s="56">
        <f>L13</f>
        <v>1221.35</v>
      </c>
      <c r="N13" s="96">
        <v>777.94</v>
      </c>
      <c r="O13" s="21">
        <f>N13</f>
        <v>777.94</v>
      </c>
    </row>
    <row r="14" spans="1:15" ht="112.5" customHeight="1">
      <c r="A14" s="97" t="s">
        <v>180</v>
      </c>
      <c r="B14" s="98" t="s">
        <v>28</v>
      </c>
      <c r="C14" s="99" t="s">
        <v>257</v>
      </c>
      <c r="D14" s="99" t="s">
        <v>2</v>
      </c>
      <c r="E14" s="287">
        <v>950</v>
      </c>
      <c r="F14" s="287">
        <v>1450</v>
      </c>
      <c r="G14" s="21"/>
      <c r="H14" s="21"/>
      <c r="I14" s="21">
        <v>1464.05</v>
      </c>
      <c r="J14" s="20">
        <f t="shared" si="0"/>
        <v>3</v>
      </c>
      <c r="K14" s="22">
        <f t="shared" si="1"/>
        <v>0.2273381309012538</v>
      </c>
      <c r="L14" s="58">
        <f t="shared" si="2"/>
        <v>1288.0166666666667</v>
      </c>
      <c r="M14" s="56">
        <f>L14</f>
        <v>1288.0166666666667</v>
      </c>
      <c r="N14" s="96">
        <v>755.68</v>
      </c>
      <c r="O14" s="21">
        <f>N14</f>
        <v>755.68</v>
      </c>
    </row>
    <row r="15" spans="1:15" ht="81.75" customHeight="1">
      <c r="A15" s="44" t="s">
        <v>125</v>
      </c>
      <c r="B15" s="44" t="s">
        <v>28</v>
      </c>
      <c r="C15" s="41" t="s">
        <v>126</v>
      </c>
      <c r="D15" s="41" t="s">
        <v>3</v>
      </c>
      <c r="E15" s="21">
        <v>530</v>
      </c>
      <c r="F15" s="21">
        <v>390</v>
      </c>
      <c r="G15" s="21">
        <v>380</v>
      </c>
      <c r="H15" s="21"/>
      <c r="I15" s="21">
        <v>413.62</v>
      </c>
      <c r="J15" s="20">
        <f t="shared" si="0"/>
        <v>4</v>
      </c>
      <c r="K15" s="22">
        <f t="shared" si="1"/>
        <v>0.16148558331005175</v>
      </c>
      <c r="L15" s="58">
        <f t="shared" si="2"/>
        <v>428.405</v>
      </c>
      <c r="M15" s="56">
        <f t="shared" si="3"/>
        <v>428.405</v>
      </c>
      <c r="N15" s="96">
        <v>358.16</v>
      </c>
      <c r="O15" s="21">
        <f t="shared" si="4"/>
        <v>358.16</v>
      </c>
    </row>
    <row r="16" spans="1:15" s="26" customFormat="1" ht="69.75" customHeight="1">
      <c r="A16" s="44" t="s">
        <v>125</v>
      </c>
      <c r="B16" s="44" t="s">
        <v>28</v>
      </c>
      <c r="C16" s="41" t="s">
        <v>127</v>
      </c>
      <c r="D16" s="41" t="s">
        <v>3</v>
      </c>
      <c r="E16" s="21">
        <v>600</v>
      </c>
      <c r="F16" s="21">
        <v>430</v>
      </c>
      <c r="G16" s="21">
        <v>480</v>
      </c>
      <c r="H16" s="21"/>
      <c r="I16" s="21">
        <v>413.62</v>
      </c>
      <c r="J16" s="147">
        <f t="shared" si="0"/>
        <v>4</v>
      </c>
      <c r="K16" s="22">
        <f t="shared" si="1"/>
        <v>0.17522688972604522</v>
      </c>
      <c r="L16" s="58">
        <f t="shared" si="2"/>
        <v>480.905</v>
      </c>
      <c r="M16" s="56">
        <f t="shared" si="3"/>
        <v>480.905</v>
      </c>
      <c r="N16" s="96">
        <v>495.03</v>
      </c>
      <c r="O16" s="21">
        <f t="shared" si="4"/>
        <v>495.03</v>
      </c>
    </row>
    <row r="17" spans="1:15" s="26" customFormat="1" ht="59.25" customHeight="1">
      <c r="A17" s="44" t="s">
        <v>125</v>
      </c>
      <c r="B17" s="44" t="s">
        <v>28</v>
      </c>
      <c r="C17" s="41" t="s">
        <v>128</v>
      </c>
      <c r="D17" s="41" t="s">
        <v>3</v>
      </c>
      <c r="E17" s="21">
        <v>450</v>
      </c>
      <c r="F17" s="21">
        <v>420</v>
      </c>
      <c r="G17" s="21">
        <v>380</v>
      </c>
      <c r="H17" s="21"/>
      <c r="I17" s="21">
        <v>413.62</v>
      </c>
      <c r="J17" s="20">
        <f t="shared" si="0"/>
        <v>4</v>
      </c>
      <c r="K17" s="22">
        <f t="shared" si="1"/>
        <v>0.06904185503630568</v>
      </c>
      <c r="L17" s="58">
        <f t="shared" si="2"/>
        <v>415.905</v>
      </c>
      <c r="M17" s="56">
        <f t="shared" si="3"/>
        <v>415.905</v>
      </c>
      <c r="N17" s="96">
        <v>367.16</v>
      </c>
      <c r="O17" s="21">
        <f t="shared" si="4"/>
        <v>367.16</v>
      </c>
    </row>
    <row r="18" spans="1:15" ht="85.5" customHeight="1">
      <c r="A18" s="282" t="s">
        <v>123</v>
      </c>
      <c r="B18" s="44" t="s">
        <v>28</v>
      </c>
      <c r="C18" s="41" t="s">
        <v>124</v>
      </c>
      <c r="D18" s="41" t="s">
        <v>4</v>
      </c>
      <c r="E18" s="21">
        <v>220</v>
      </c>
      <c r="F18" s="21">
        <v>190</v>
      </c>
      <c r="G18" s="21">
        <v>240</v>
      </c>
      <c r="H18" s="21"/>
      <c r="I18" s="21">
        <v>299.42</v>
      </c>
      <c r="J18" s="20">
        <f t="shared" si="0"/>
        <v>4</v>
      </c>
      <c r="K18" s="22">
        <f t="shared" si="1"/>
        <v>0.19463652324496208</v>
      </c>
      <c r="L18" s="58">
        <f t="shared" si="2"/>
        <v>237.35500000000002</v>
      </c>
      <c r="M18" s="56">
        <f t="shared" si="3"/>
        <v>237.35500000000002</v>
      </c>
      <c r="N18" s="96">
        <v>208.32</v>
      </c>
      <c r="O18" s="21">
        <f t="shared" si="4"/>
        <v>208.32</v>
      </c>
    </row>
    <row r="19" spans="1:15" ht="24.75" customHeight="1">
      <c r="A19" s="71"/>
      <c r="B19" s="71"/>
      <c r="C19" s="72"/>
      <c r="D19" s="72"/>
      <c r="E19" s="73"/>
      <c r="F19" s="73"/>
      <c r="G19" s="73"/>
      <c r="H19" s="73"/>
      <c r="I19" s="73"/>
      <c r="J19" s="74"/>
      <c r="K19" s="75"/>
      <c r="L19" s="73"/>
      <c r="M19" s="73"/>
      <c r="N19" s="271"/>
      <c r="O19" s="73"/>
    </row>
    <row r="20" spans="1:14" s="17" customFormat="1" ht="36.75" customHeight="1">
      <c r="A20" s="352"/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N20" s="246"/>
    </row>
    <row r="21" spans="1:14" s="17" customFormat="1" ht="48" customHeight="1">
      <c r="A21" s="406" t="s">
        <v>187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N21" s="246"/>
    </row>
    <row r="22" spans="1:14" s="17" customFormat="1" ht="13.5" customHeight="1">
      <c r="A22" s="16"/>
      <c r="B22" s="16"/>
      <c r="C22" s="16"/>
      <c r="D22" s="16"/>
      <c r="N22" s="246"/>
    </row>
    <row r="23" spans="1:14" s="17" customFormat="1" ht="13.5">
      <c r="A23" s="16"/>
      <c r="B23" s="16"/>
      <c r="C23" s="16"/>
      <c r="D23" s="16"/>
      <c r="N23" s="246"/>
    </row>
    <row r="24" spans="1:14" s="17" customFormat="1" ht="13.5">
      <c r="A24" s="16"/>
      <c r="B24" s="16"/>
      <c r="C24" s="16"/>
      <c r="D24" s="16"/>
      <c r="N24" s="246"/>
    </row>
    <row r="25" spans="1:14" s="17" customFormat="1" ht="13.5">
      <c r="A25" s="16"/>
      <c r="B25" s="16"/>
      <c r="C25" s="16"/>
      <c r="D25" s="16"/>
      <c r="N25" s="246"/>
    </row>
    <row r="26" spans="1:14" s="17" customFormat="1" ht="13.5">
      <c r="A26" s="16"/>
      <c r="B26" s="16"/>
      <c r="C26" s="16"/>
      <c r="D26" s="16"/>
      <c r="N26" s="246"/>
    </row>
    <row r="27" spans="1:14" s="17" customFormat="1" ht="13.5">
      <c r="A27" s="16"/>
      <c r="B27" s="16"/>
      <c r="C27" s="16"/>
      <c r="D27" s="16"/>
      <c r="N27" s="246"/>
    </row>
    <row r="28" spans="1:14" s="17" customFormat="1" ht="13.5">
      <c r="A28" s="16"/>
      <c r="B28" s="16"/>
      <c r="C28" s="16"/>
      <c r="D28" s="16"/>
      <c r="N28" s="246"/>
    </row>
    <row r="29" spans="1:14" s="17" customFormat="1" ht="13.5">
      <c r="A29" s="16"/>
      <c r="B29" s="16"/>
      <c r="C29" s="16"/>
      <c r="D29" s="16"/>
      <c r="N29" s="246"/>
    </row>
    <row r="30" spans="1:14" s="17" customFormat="1" ht="13.5">
      <c r="A30" s="16"/>
      <c r="B30" s="16"/>
      <c r="C30" s="16"/>
      <c r="D30" s="16"/>
      <c r="N30" s="246"/>
    </row>
  </sheetData>
  <sheetProtection/>
  <mergeCells count="21">
    <mergeCell ref="J2:K2"/>
    <mergeCell ref="A3:L3"/>
    <mergeCell ref="A5:A7"/>
    <mergeCell ref="B5:B7"/>
    <mergeCell ref="C5:C7"/>
    <mergeCell ref="I6:I7"/>
    <mergeCell ref="A21:L21"/>
    <mergeCell ref="E6:E7"/>
    <mergeCell ref="D5:D7"/>
    <mergeCell ref="L5:L7"/>
    <mergeCell ref="E5:I5"/>
    <mergeCell ref="G6:G7"/>
    <mergeCell ref="J5:J7"/>
    <mergeCell ref="H6:H7"/>
    <mergeCell ref="K5:K7"/>
    <mergeCell ref="A8:M8"/>
    <mergeCell ref="A20:L20"/>
    <mergeCell ref="O5:O7"/>
    <mergeCell ref="F6:F7"/>
    <mergeCell ref="N5:N7"/>
    <mergeCell ref="M5:M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15" zoomScaleNormal="115" zoomScalePageLayoutView="0" workbookViewId="0" topLeftCell="A1">
      <selection activeCell="H25" sqref="H25"/>
    </sheetView>
  </sheetViews>
  <sheetFormatPr defaultColWidth="9.140625" defaultRowHeight="15"/>
  <cols>
    <col min="1" max="1" width="15.00390625" style="32" customWidth="1"/>
    <col min="2" max="2" width="9.421875" style="32" customWidth="1"/>
    <col min="3" max="3" width="20.57421875" style="32" customWidth="1"/>
    <col min="4" max="4" width="11.421875" style="32" customWidth="1"/>
    <col min="5" max="7" width="14.140625" style="32" customWidth="1"/>
    <col min="8" max="8" width="11.57421875" style="32" customWidth="1"/>
    <col min="9" max="9" width="8.57421875" style="32" customWidth="1"/>
    <col min="10" max="10" width="9.57421875" style="32" customWidth="1"/>
    <col min="11" max="11" width="15.57421875" style="35" customWidth="1"/>
    <col min="12" max="12" width="11.8515625" style="35" customWidth="1"/>
    <col min="13" max="13" width="14.8515625" style="32" customWidth="1"/>
    <col min="14" max="14" width="11.8515625" style="35" customWidth="1"/>
    <col min="15" max="16384" width="9.140625" style="32" customWidth="1"/>
  </cols>
  <sheetData>
    <row r="1" spans="1:13" ht="12">
      <c r="A1" s="30"/>
      <c r="B1" s="30"/>
      <c r="C1" s="30"/>
      <c r="D1" s="30"/>
      <c r="E1" s="31"/>
      <c r="F1" s="31"/>
      <c r="G1" s="31"/>
      <c r="H1" s="31"/>
      <c r="I1" s="431"/>
      <c r="J1" s="431"/>
      <c r="K1" s="431"/>
      <c r="M1" s="272"/>
    </row>
    <row r="2" spans="1:14" ht="1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273"/>
      <c r="N2" s="31"/>
    </row>
    <row r="3" spans="1:13" ht="12">
      <c r="A3" s="30"/>
      <c r="B3" s="30"/>
      <c r="C3" s="30"/>
      <c r="D3" s="30"/>
      <c r="E3" s="31"/>
      <c r="F3" s="31"/>
      <c r="G3" s="31"/>
      <c r="H3" s="31"/>
      <c r="I3" s="431" t="s">
        <v>70</v>
      </c>
      <c r="J3" s="431"/>
      <c r="K3" s="431"/>
      <c r="M3" s="272"/>
    </row>
    <row r="4" spans="1:13" s="35" customFormat="1" ht="33.75" customHeight="1">
      <c r="A4" s="413" t="s">
        <v>355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M4" s="272"/>
    </row>
    <row r="5" spans="1:14" s="34" customFormat="1" ht="1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74"/>
      <c r="N5" s="33"/>
    </row>
    <row r="6" spans="1:14" s="35" customFormat="1" ht="30" customHeight="1">
      <c r="A6" s="416" t="s">
        <v>44</v>
      </c>
      <c r="B6" s="416" t="s">
        <v>27</v>
      </c>
      <c r="C6" s="416" t="s">
        <v>43</v>
      </c>
      <c r="D6" s="416" t="s">
        <v>15</v>
      </c>
      <c r="E6" s="418" t="s">
        <v>56</v>
      </c>
      <c r="F6" s="419"/>
      <c r="G6" s="419"/>
      <c r="H6" s="419"/>
      <c r="I6" s="416" t="s">
        <v>46</v>
      </c>
      <c r="J6" s="416" t="s">
        <v>47</v>
      </c>
      <c r="K6" s="408" t="s">
        <v>208</v>
      </c>
      <c r="L6" s="421" t="s">
        <v>328</v>
      </c>
      <c r="M6" s="425" t="s">
        <v>311</v>
      </c>
      <c r="N6" s="423" t="s">
        <v>320</v>
      </c>
    </row>
    <row r="7" spans="1:14" ht="15" customHeight="1">
      <c r="A7" s="417"/>
      <c r="B7" s="417"/>
      <c r="C7" s="417"/>
      <c r="D7" s="417"/>
      <c r="E7" s="357" t="s">
        <v>340</v>
      </c>
      <c r="F7" s="357" t="s">
        <v>353</v>
      </c>
      <c r="G7" s="366" t="s">
        <v>325</v>
      </c>
      <c r="H7" s="366" t="s">
        <v>363</v>
      </c>
      <c r="I7" s="420"/>
      <c r="J7" s="420"/>
      <c r="K7" s="428"/>
      <c r="L7" s="422"/>
      <c r="M7" s="426"/>
      <c r="N7" s="424"/>
    </row>
    <row r="8" spans="1:14" ht="99" customHeight="1">
      <c r="A8" s="417"/>
      <c r="B8" s="417"/>
      <c r="C8" s="417"/>
      <c r="D8" s="417"/>
      <c r="E8" s="373"/>
      <c r="F8" s="373"/>
      <c r="G8" s="367"/>
      <c r="H8" s="367"/>
      <c r="I8" s="420"/>
      <c r="J8" s="420"/>
      <c r="K8" s="428"/>
      <c r="L8" s="422"/>
      <c r="M8" s="427"/>
      <c r="N8" s="424"/>
    </row>
    <row r="9" spans="1:14" s="226" customFormat="1" ht="33.75" customHeight="1">
      <c r="A9" s="429" t="s">
        <v>211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275"/>
      <c r="N9" s="35"/>
    </row>
    <row r="10" spans="1:14" s="35" customFormat="1" ht="36" customHeight="1">
      <c r="A10" s="36" t="s">
        <v>71</v>
      </c>
      <c r="B10" s="36" t="s">
        <v>28</v>
      </c>
      <c r="C10" s="6" t="s">
        <v>194</v>
      </c>
      <c r="D10" s="6" t="s">
        <v>7</v>
      </c>
      <c r="E10" s="5">
        <v>240</v>
      </c>
      <c r="F10" s="5">
        <v>230</v>
      </c>
      <c r="G10" s="156"/>
      <c r="H10" s="156">
        <v>249.21</v>
      </c>
      <c r="I10" s="165">
        <f aca="true" t="shared" si="0" ref="I10:I15">COUNT(E10:H10)</f>
        <v>3</v>
      </c>
      <c r="J10" s="7">
        <f aca="true" t="shared" si="1" ref="J10:J15">STDEVA(E10:H10)/(SUM(E10:H10)/COUNTIF(E10:H10,"&gt;0"))</f>
        <v>0.040076084770063906</v>
      </c>
      <c r="K10" s="59">
        <f aca="true" t="shared" si="2" ref="K10:K15">1/I10*(SUM(E10:H10))</f>
        <v>239.73666666666668</v>
      </c>
      <c r="L10" s="57">
        <f aca="true" t="shared" si="3" ref="L10:L15">K10</f>
        <v>239.73666666666668</v>
      </c>
      <c r="M10" s="105">
        <v>142.11</v>
      </c>
      <c r="N10" s="5">
        <f aca="true" t="shared" si="4" ref="N10:N15">M10</f>
        <v>142.11</v>
      </c>
    </row>
    <row r="11" spans="1:14" ht="27" customHeight="1">
      <c r="A11" s="36" t="s">
        <v>72</v>
      </c>
      <c r="B11" s="36" t="s">
        <v>28</v>
      </c>
      <c r="C11" s="6" t="s">
        <v>177</v>
      </c>
      <c r="D11" s="6" t="s">
        <v>7</v>
      </c>
      <c r="E11" s="5">
        <v>160</v>
      </c>
      <c r="F11" s="241">
        <v>190</v>
      </c>
      <c r="G11" s="157">
        <v>249.99</v>
      </c>
      <c r="H11" s="157"/>
      <c r="I11" s="165">
        <f t="shared" si="0"/>
        <v>3</v>
      </c>
      <c r="J11" s="7">
        <f t="shared" si="1"/>
        <v>0.22910532612847548</v>
      </c>
      <c r="K11" s="59">
        <f t="shared" si="2"/>
        <v>199.99666666666667</v>
      </c>
      <c r="L11" s="57">
        <f t="shared" si="3"/>
        <v>199.99666666666667</v>
      </c>
      <c r="M11" s="106">
        <v>133.88</v>
      </c>
      <c r="N11" s="5">
        <f t="shared" si="4"/>
        <v>133.88</v>
      </c>
    </row>
    <row r="12" spans="1:14" s="37" customFormat="1" ht="21" customHeight="1">
      <c r="A12" s="36" t="s">
        <v>73</v>
      </c>
      <c r="B12" s="36" t="s">
        <v>28</v>
      </c>
      <c r="C12" s="6" t="s">
        <v>177</v>
      </c>
      <c r="D12" s="6" t="s">
        <v>7</v>
      </c>
      <c r="E12" s="5">
        <v>150</v>
      </c>
      <c r="F12" s="241">
        <v>160</v>
      </c>
      <c r="G12" s="157"/>
      <c r="H12" s="157">
        <v>117.11</v>
      </c>
      <c r="I12" s="165">
        <f t="shared" si="0"/>
        <v>3</v>
      </c>
      <c r="J12" s="7">
        <f t="shared" si="1"/>
        <v>0.15761702172614375</v>
      </c>
      <c r="K12" s="59">
        <f t="shared" si="2"/>
        <v>142.37</v>
      </c>
      <c r="L12" s="57">
        <f t="shared" si="3"/>
        <v>142.37</v>
      </c>
      <c r="M12" s="106">
        <v>103.41</v>
      </c>
      <c r="N12" s="5">
        <f t="shared" si="4"/>
        <v>103.41</v>
      </c>
    </row>
    <row r="13" spans="1:14" ht="33.75" customHeight="1">
      <c r="A13" s="36" t="s">
        <v>75</v>
      </c>
      <c r="B13" s="36" t="s">
        <v>28</v>
      </c>
      <c r="C13" s="6" t="s">
        <v>178</v>
      </c>
      <c r="D13" s="6" t="s">
        <v>7</v>
      </c>
      <c r="E13" s="5">
        <v>160</v>
      </c>
      <c r="F13" s="241">
        <v>170</v>
      </c>
      <c r="G13" s="157"/>
      <c r="H13" s="157">
        <v>92.84</v>
      </c>
      <c r="I13" s="6">
        <f t="shared" si="0"/>
        <v>3</v>
      </c>
      <c r="J13" s="7">
        <f t="shared" si="1"/>
        <v>0.2977052260362988</v>
      </c>
      <c r="K13" s="59">
        <f t="shared" si="2"/>
        <v>140.94666666666666</v>
      </c>
      <c r="L13" s="57">
        <f t="shared" si="3"/>
        <v>140.94666666666666</v>
      </c>
      <c r="M13" s="106">
        <v>77.84</v>
      </c>
      <c r="N13" s="5">
        <f t="shared" si="4"/>
        <v>77.84</v>
      </c>
    </row>
    <row r="14" spans="1:14" s="35" customFormat="1" ht="27" customHeight="1">
      <c r="A14" s="36" t="s">
        <v>76</v>
      </c>
      <c r="B14" s="36" t="s">
        <v>28</v>
      </c>
      <c r="C14" s="6" t="s">
        <v>177</v>
      </c>
      <c r="D14" s="6" t="s">
        <v>7</v>
      </c>
      <c r="E14" s="5">
        <v>120</v>
      </c>
      <c r="F14" s="241">
        <v>110</v>
      </c>
      <c r="G14" s="157"/>
      <c r="H14" s="157">
        <v>144.78</v>
      </c>
      <c r="I14" s="6">
        <f t="shared" si="0"/>
        <v>3</v>
      </c>
      <c r="J14" s="7">
        <f t="shared" si="1"/>
        <v>0.14333014292565666</v>
      </c>
      <c r="K14" s="59">
        <f t="shared" si="2"/>
        <v>124.92666666666665</v>
      </c>
      <c r="L14" s="57">
        <f t="shared" si="3"/>
        <v>124.92666666666665</v>
      </c>
      <c r="M14" s="106">
        <v>93.79</v>
      </c>
      <c r="N14" s="5">
        <f t="shared" si="4"/>
        <v>93.79</v>
      </c>
    </row>
    <row r="15" spans="1:14" s="35" customFormat="1" ht="35.25" customHeight="1">
      <c r="A15" s="36" t="s">
        <v>77</v>
      </c>
      <c r="B15" s="36" t="s">
        <v>28</v>
      </c>
      <c r="C15" s="6" t="s">
        <v>177</v>
      </c>
      <c r="D15" s="6" t="s">
        <v>7</v>
      </c>
      <c r="E15" s="5">
        <v>190</v>
      </c>
      <c r="F15" s="241">
        <v>210</v>
      </c>
      <c r="G15" s="157"/>
      <c r="H15" s="157">
        <v>146.99</v>
      </c>
      <c r="I15" s="6">
        <f t="shared" si="0"/>
        <v>3</v>
      </c>
      <c r="J15" s="7">
        <f t="shared" si="1"/>
        <v>0.17658980681852793</v>
      </c>
      <c r="K15" s="59">
        <f t="shared" si="2"/>
        <v>182.32999999999998</v>
      </c>
      <c r="L15" s="57">
        <f t="shared" si="3"/>
        <v>182.32999999999998</v>
      </c>
      <c r="M15" s="106">
        <v>125.76</v>
      </c>
      <c r="N15" s="5">
        <f t="shared" si="4"/>
        <v>125.76</v>
      </c>
    </row>
    <row r="16" spans="1:14" ht="12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273"/>
      <c r="N16" s="31"/>
    </row>
    <row r="17" spans="1:13" ht="14.25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276"/>
    </row>
    <row r="18" spans="1:14" ht="12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273"/>
      <c r="N18" s="31"/>
    </row>
    <row r="19" spans="1:14" ht="12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273"/>
      <c r="N19" s="31"/>
    </row>
    <row r="20" spans="1:14" ht="12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273"/>
      <c r="N20" s="31"/>
    </row>
    <row r="21" spans="1:14" ht="12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  <c r="M21" s="273"/>
      <c r="N21" s="31"/>
    </row>
    <row r="22" spans="1:14" ht="12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273"/>
      <c r="N22" s="31"/>
    </row>
    <row r="23" spans="1:14" ht="12">
      <c r="A23" s="30"/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273"/>
      <c r="N23" s="31"/>
    </row>
    <row r="24" spans="1:14" ht="12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273"/>
      <c r="N24" s="31"/>
    </row>
    <row r="25" spans="1:14" ht="12">
      <c r="A25" s="30"/>
      <c r="B25" s="30"/>
      <c r="C25" s="30"/>
      <c r="D25" s="30"/>
      <c r="E25" s="31"/>
      <c r="F25" s="31"/>
      <c r="G25" s="31"/>
      <c r="H25" s="31"/>
      <c r="I25" s="31"/>
      <c r="J25" s="31"/>
      <c r="K25" s="31"/>
      <c r="L25" s="31"/>
      <c r="M25" s="273"/>
      <c r="N25" s="31"/>
    </row>
    <row r="26" spans="1:14" ht="12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273"/>
      <c r="N26" s="31"/>
    </row>
    <row r="27" spans="1:14" ht="12">
      <c r="A27" s="30"/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273"/>
      <c r="N27" s="31"/>
    </row>
    <row r="28" spans="1:14" ht="12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273"/>
      <c r="N28" s="31"/>
    </row>
    <row r="29" spans="1:14" ht="12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273"/>
      <c r="N29" s="31"/>
    </row>
    <row r="30" spans="1:14" ht="12">
      <c r="A30" s="30"/>
      <c r="B30" s="30"/>
      <c r="C30" s="30"/>
      <c r="D30" s="30"/>
      <c r="E30" s="31"/>
      <c r="F30" s="31"/>
      <c r="G30" s="31"/>
      <c r="H30" s="31"/>
      <c r="I30" s="31"/>
      <c r="J30" s="31"/>
      <c r="K30" s="31"/>
      <c r="L30" s="31"/>
      <c r="M30" s="273"/>
      <c r="N30" s="31"/>
    </row>
    <row r="31" spans="1:14" ht="12">
      <c r="A31" s="30"/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273"/>
      <c r="N31" s="31"/>
    </row>
  </sheetData>
  <sheetProtection/>
  <mergeCells count="20">
    <mergeCell ref="I1:K1"/>
    <mergeCell ref="I3:K3"/>
    <mergeCell ref="A4:K4"/>
    <mergeCell ref="A6:A8"/>
    <mergeCell ref="B6:B8"/>
    <mergeCell ref="N6:N8"/>
    <mergeCell ref="M6:M8"/>
    <mergeCell ref="E7:E8"/>
    <mergeCell ref="I6:I8"/>
    <mergeCell ref="H7:H8"/>
    <mergeCell ref="K6:K8"/>
    <mergeCell ref="G7:G8"/>
    <mergeCell ref="F7:F8"/>
    <mergeCell ref="A17:L17"/>
    <mergeCell ref="C6:C8"/>
    <mergeCell ref="E6:H6"/>
    <mergeCell ref="J6:J8"/>
    <mergeCell ref="L6:L8"/>
    <mergeCell ref="D6:D8"/>
    <mergeCell ref="A9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rybalko_ov</cp:lastModifiedBy>
  <cp:lastPrinted>2022-06-22T06:57:36Z</cp:lastPrinted>
  <dcterms:created xsi:type="dcterms:W3CDTF">2014-05-12T08:05:33Z</dcterms:created>
  <dcterms:modified xsi:type="dcterms:W3CDTF">2022-06-30T14:46:18Z</dcterms:modified>
  <cp:category/>
  <cp:version/>
  <cp:contentType/>
  <cp:contentStatus/>
</cp:coreProperties>
</file>